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010" firstSheet="10" activeTab="10"/>
  </bookViews>
  <sheets>
    <sheet name="表1.部门收支总表" sheetId="15" r:id="rId1"/>
    <sheet name="表1-1.部门收入总表" sheetId="16" r:id="rId2"/>
    <sheet name="表1-2.部门支出总表" sheetId="17" r:id="rId3"/>
    <sheet name="表2.财政拨款收支总表" sheetId="18" r:id="rId4"/>
    <sheet name="表2-1.财政拨款支出预算表（政府经济分类科目）" sheetId="19" r:id="rId5"/>
    <sheet name="表3.一般公共预算支出预算表" sheetId="20" r:id="rId6"/>
    <sheet name="表3-1.一般公共预算基本支出预算表(人员类和公用经费项目)" sheetId="21" r:id="rId7"/>
    <sheet name="表3-2一般公共预算项目支出预算表(其他运转和特定目标类项目)" sheetId="22" r:id="rId8"/>
    <sheet name="表3-3.一般公共预算“三公”经费支出表" sheetId="23" r:id="rId9"/>
    <sheet name="表4.政府性基金支出预算表" sheetId="24" r:id="rId10"/>
    <sheet name="表4.1政府性基金预算“三公”经费支出表" sheetId="25" r:id="rId11"/>
    <sheet name="表5.国有资本经营支出预算表" sheetId="26" r:id="rId12"/>
    <sheet name="表6.2021年部门整体支出绩效目标" sheetId="13" r:id="rId13"/>
    <sheet name="表6-1.部门预算项目绩效目标" sheetId="27" r:id="rId14"/>
  </sheets>
  <definedNames>
    <definedName name="MAILMERGEMODE">"OneWorksheet"</definedName>
    <definedName name="_xlnm.Print_Area">#N/A</definedName>
    <definedName name="_xlnm.Print_Titles">#N/A</definedName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_xlnm.Print_Area">#N/A</definedName>
    <definedName name="___xlnm.Print_Area">#N/A</definedName>
    <definedName name="__xlnm.Print_Titles">#N/A</definedName>
    <definedName name="___xlnm.Print_Titles">#N/A</definedName>
    <definedName name="s">#N/A</definedName>
    <definedName name="________xlnm.Print_Area">#N/A</definedName>
    <definedName name="_______xlnm.Print_Area">#N/A</definedName>
    <definedName name="_______xlnm.Print_Titles">#N/A</definedName>
    <definedName name="______xlnm.Print_Area">#N/A</definedName>
    <definedName name="______xlnm.Print_Titles">#N/A</definedName>
    <definedName name="_____xlnm.Print_Area">#N/A</definedName>
    <definedName name="_____xlnm.Print_Titles">#N/A</definedName>
    <definedName name="____xlnm.Print_Area">#N/A</definedName>
    <definedName name="____xlnm.Print_Titles">#N/A</definedName>
    <definedName name="_xlnm.Print_Titles" localSheetId="0">表1.部门收支总表!$1:$41</definedName>
    <definedName name="_xlnm.Print_Titles" localSheetId="1">'表1-1.部门收入总表'!$1:$6</definedName>
    <definedName name="_xlnm.Print_Area" localSheetId="2">'表1-2.部门支出总表'!$A$1:$J$15</definedName>
    <definedName name="_xlnm.Print_Titles" localSheetId="2">'表1-2.部门支出总表'!$1:$6</definedName>
    <definedName name="_xlnm.Print_Area" localSheetId="3">表2.财政拨款收支总表!$A$1:$L$39</definedName>
    <definedName name="_xlnm.Print_Titles" localSheetId="3">表2.财政拨款收支总表!$1:$39</definedName>
    <definedName name="_xlnm.Print_Area" localSheetId="4">'表2-1.财政拨款支出预算表（政府经济分类科目）'!$A$1:$AN$15</definedName>
    <definedName name="_xlnm.Print_Titles" localSheetId="4">'表2-1.财政拨款支出预算表（政府经济分类科目）'!$D:$D,'表2-1.财政拨款支出预算表（政府经济分类科目）'!$1:$7</definedName>
    <definedName name="_xlnm.Print_Titles" localSheetId="5">表3.一般公共预算支出预算表!$1:$6</definedName>
    <definedName name="_xlnm.Print_Area" localSheetId="6">'表3-1.一般公共预算基本支出预算表(人员类和公用经费项目)'!$A$1:$G$30</definedName>
    <definedName name="_xlnm.Print_Titles" localSheetId="6">'表3-1.一般公共预算基本支出预算表(人员类和公用经费项目)'!$1:$6</definedName>
    <definedName name="_xlnm.Print_Titles" localSheetId="7">'表3-2一般公共预算项目支出预算表(其他运转和特定目标类项目)'!$1:$6</definedName>
    <definedName name="_xlnm.Print_Titles" localSheetId="8">'表3-3.一般公共预算“三公”经费支出表'!$1:$6</definedName>
    <definedName name="_xlnm.Print_Titles" localSheetId="9">表4.政府性基金支出预算表!$1:$6</definedName>
    <definedName name="_xlnm.Print_Titles" localSheetId="10">表4.1政府性基金预算“三公”经费支出表!$2:$6</definedName>
    <definedName name="_xlnm.Print_Titles" localSheetId="11">表5.国有资本经营支出预算表!$1:$6</definedName>
    <definedName name="HEADERRANGE" localSheetId="12">表6.2021年部门整体支出绩效目标!$A$1:$AC$7</definedName>
    <definedName name="DETAILRANGE" localSheetId="12">表6.2021年部门整体支出绩效目标!$A$8:$AC$8</definedName>
    <definedName name="_xlnm.Print_Titles" localSheetId="12">表6.2021年部门整体支出绩效目标!$1:$7</definedName>
    <definedName name="_xlnm.Print_Area" localSheetId="12">表6.2021年部门整体支出绩效目标!$A$1:$AC$8</definedName>
    <definedName name="_xlnm.Print_Area" localSheetId="13">'表6-1.部门预算项目绩效目标'!$A$1:$K$46</definedName>
    <definedName name="_xlnm.Print_Titles" localSheetId="13">'表6-1.部门预算项目绩效目标'!$1:$6</definedName>
  </definedNames>
  <calcPr calcId="144525"/>
</workbook>
</file>

<file path=xl/sharedStrings.xml><?xml version="1.0" encoding="utf-8"?>
<sst xmlns="http://schemas.openxmlformats.org/spreadsheetml/2006/main" count="1505" uniqueCount="536">
  <si>
    <t>表1</t>
  </si>
  <si>
    <t>部门收支总表</t>
  </si>
  <si>
    <t>单位名称：苍溪县房地产事务中心</t>
  </si>
  <si>
    <t>单位：元</t>
  </si>
  <si>
    <t>收    入</t>
  </si>
  <si>
    <t>支    出</t>
  </si>
  <si>
    <t>项    目</t>
  </si>
  <si>
    <t>2021年预算数</t>
  </si>
  <si>
    <t>项  目（按功能分类）</t>
  </si>
  <si>
    <t>项  目（按经济分类）</t>
  </si>
  <si>
    <t>一、一般公共预算拨款收入</t>
  </si>
  <si>
    <t>一、一般公共服务支出</t>
  </si>
  <si>
    <t>一、工资福利支出</t>
  </si>
  <si>
    <t>二、政府性基金预算拨款收入</t>
  </si>
  <si>
    <t>二、外交支出</t>
  </si>
  <si>
    <t>二、商品和服务支出</t>
  </si>
  <si>
    <t>三、国有资本经营预算拨款收入</t>
  </si>
  <si>
    <t>三、国防支出</t>
  </si>
  <si>
    <t>三、对个人和家庭的补助</t>
  </si>
  <si>
    <t>四、事业收入</t>
  </si>
  <si>
    <t>四、公共安全支出</t>
  </si>
  <si>
    <t>四、债务利息及费用支出</t>
  </si>
  <si>
    <t>五、事业单位经营收入</t>
  </si>
  <si>
    <t>五、教育支出</t>
  </si>
  <si>
    <t>五、资本性支出（基本建设）</t>
  </si>
  <si>
    <t>六、转移性收入</t>
  </si>
  <si>
    <t/>
  </si>
  <si>
    <t>六、科学技术支出</t>
  </si>
  <si>
    <t>六、资本性支出</t>
  </si>
  <si>
    <t>七、其他收入</t>
  </si>
  <si>
    <t>七、文化旅游体育与传媒支出</t>
  </si>
  <si>
    <t>七、对企业补助（基本建设）</t>
  </si>
  <si>
    <t>八、社会保障和就业支出</t>
  </si>
  <si>
    <t>八、对企业补助</t>
  </si>
  <si>
    <t>九、社会保险基金支出</t>
  </si>
  <si>
    <t>九、对社会保障基金补助</t>
  </si>
  <si>
    <t>一十、卫生健康支出</t>
  </si>
  <si>
    <t>十、其他支出</t>
  </si>
  <si>
    <t>一十一、节能环保支出</t>
  </si>
  <si>
    <t>一十二、城乡社区支出</t>
  </si>
  <si>
    <t>一十三、农林水支出</t>
  </si>
  <si>
    <t>一十四、交通运输支出</t>
  </si>
  <si>
    <t>一十五、资源勘探工业信息等支出</t>
  </si>
  <si>
    <t>一十六、商业服务业等支出</t>
  </si>
  <si>
    <t>一十七、金融支出</t>
  </si>
  <si>
    <t>一十八、援助其他地区支出</t>
  </si>
  <si>
    <t>一十九、自然资源海洋气象等支出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</si>
  <si>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</si>
  <si>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</si>
  <si>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</si>
  <si>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</si>
  <si>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</si>
  <si>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</si>
  <si>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</si>
  <si>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</si>
  <si>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</si>
  <si>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</si>
  <si>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</si>
  <si>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 年  收  入  合  计</t>
  </si>
  <si>
    <t>本  年  支  出  合  计</t>
  </si>
  <si>
    <t>金额95(工资福利支出)</t>
  </si>
  <si>
    <t>八、用事业基金弥补收支差额</t>
  </si>
  <si>
    <t>三十一、事业单位结余分配</t>
  </si>
  <si>
    <t>九、上年结转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</si>
  <si>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</si>
  <si>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</si>
  <si>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</si>
  <si>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</si>
  <si>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</si>
  <si>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</si>
  <si>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</si>
  <si>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</si>
  <si>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</si>
  <si>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</si>
  <si>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</si>
  <si>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</si>
  <si>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</si>
  <si>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</si>
  <si>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</si>
  <si>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</si>
  <si>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</si>
  <si>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</si>
  <si>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</si>
  <si>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</si>
  <si>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</si>
  <si>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</si>
  <si>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</si>
  <si>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</si>
  <si>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</si>
  <si>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</si>
  <si>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</si>
  <si>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</si>
  <si>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</si>
  <si>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经建股</t>
  </si>
  <si>
    <t>850601</t>
  </si>
  <si>
    <t xml:space="preserve">  苍溪县房地产事务中心</t>
  </si>
  <si>
    <t>208</t>
  </si>
  <si>
    <t>05</t>
  </si>
  <si>
    <t xml:space="preserve">  850601</t>
  </si>
  <si>
    <t xml:space="preserve">    机关事业单位基本养老保险缴费支出</t>
  </si>
  <si>
    <t>210</t>
  </si>
  <si>
    <t>11</t>
  </si>
  <si>
    <t>02</t>
  </si>
  <si>
    <t xml:space="preserve">    事业单位医疗</t>
  </si>
  <si>
    <t>212</t>
  </si>
  <si>
    <t>01</t>
  </si>
  <si>
    <t>09</t>
  </si>
  <si>
    <t xml:space="preserve">    住宅建设与房地产市场监管</t>
  </si>
  <si>
    <t>08</t>
  </si>
  <si>
    <t>99</t>
  </si>
  <si>
    <t xml:space="preserve">    其他国有土地使用权出让收入安排的支出</t>
  </si>
  <si>
    <t>221</t>
  </si>
  <si>
    <t xml:space="preserve">    老旧小区改造</t>
  </si>
  <si>
    <t xml:space="preserve">    住房公积金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</si>
  <si>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</si>
  <si>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</si>
  <si>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</si>
  <si>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</si>
  <si>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</si>
  <si>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</si>
  <si>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</si>
  <si>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</si>
  <si>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财政拨款收支总表</t>
  </si>
  <si>
    <t>单位名称</t>
  </si>
  <si>
    <t>收          入</t>
  </si>
  <si>
    <t>支             出</t>
  </si>
  <si>
    <t>项  目</t>
  </si>
  <si>
    <t>2021年
预算数</t>
  </si>
  <si>
    <t>当年财政拨款安排</t>
  </si>
  <si>
    <t>上年财政拨
款资金结转</t>
  </si>
  <si>
    <t>项  目
(按支出性质和经济分类)</t>
  </si>
  <si>
    <t>一般公共预算拨款</t>
  </si>
  <si>
    <t>政府性基金
安排</t>
  </si>
  <si>
    <t>国有资本经营预算安排</t>
  </si>
  <si>
    <t>一、本年收入</t>
  </si>
  <si>
    <t>一、本年支出</t>
  </si>
  <si>
    <t>支出性质分类</t>
  </si>
  <si>
    <t xml:space="preserve"> 一般公共预算拨款收入</t>
  </si>
  <si>
    <t xml:space="preserve"> 一般公共服务支出</t>
  </si>
  <si>
    <t>一、人员类项目支出</t>
  </si>
  <si>
    <t xml:space="preserve"> 政府性基金预算拨款收入</t>
  </si>
  <si>
    <t xml:space="preserve"> 外交支出</t>
  </si>
  <si>
    <t>二、运转类项目支出</t>
  </si>
  <si>
    <t xml:space="preserve"> 国有资本经营预算拨款收入</t>
  </si>
  <si>
    <t xml:space="preserve"> 国防支出</t>
  </si>
  <si>
    <t xml:space="preserve"> 公用经费项目支出 </t>
  </si>
  <si>
    <t>二、上年结转</t>
  </si>
  <si>
    <t xml:space="preserve"> 公共安全支出</t>
  </si>
  <si>
    <t xml:space="preserve"> 其他运转类项目支出  </t>
  </si>
  <si>
    <t xml:space="preserve"> 教育支出</t>
  </si>
  <si>
    <t>三、特定目标类项目支出</t>
  </si>
  <si>
    <t xml:space="preserve"> 科学技术支出</t>
  </si>
  <si>
    <t xml:space="preserve"> 文化旅游体育与传媒支出</t>
  </si>
  <si>
    <t xml:space="preserve"> 上年财政拨款资金结转</t>
  </si>
  <si>
    <t xml:space="preserve"> 社会保障和就业支出</t>
  </si>
  <si>
    <t xml:space="preserve"> 社会保险基金支出</t>
  </si>
  <si>
    <t xml:space="preserve"> 卫生健康支出</t>
  </si>
  <si>
    <t xml:space="preserve"> 节能环保支出</t>
  </si>
  <si>
    <t>支出经济分类</t>
  </si>
  <si>
    <t xml:space="preserve"> 城乡社区支出</t>
  </si>
  <si>
    <t xml:space="preserve"> 工资福利支出</t>
  </si>
  <si>
    <t xml:space="preserve"> 农林水支出</t>
  </si>
  <si>
    <t xml:space="preserve"> 商品和服务支出</t>
  </si>
  <si>
    <t xml:space="preserve"> 交通运输支出</t>
  </si>
  <si>
    <t xml:space="preserve"> 对个人和家庭的补助</t>
  </si>
  <si>
    <t xml:space="preserve"> 资源勘探信息等支出</t>
  </si>
  <si>
    <t xml:space="preserve"> 债务利息及费用支出</t>
  </si>
  <si>
    <t xml:space="preserve"> 商业服务业等支出</t>
  </si>
  <si>
    <t xml:space="preserve"> 资本性支出（二）</t>
  </si>
  <si>
    <t xml:space="preserve"> 金融支出</t>
  </si>
  <si>
    <t xml:space="preserve"> 资本性支出</t>
  </si>
  <si>
    <t xml:space="preserve"> 援助其他地区支出</t>
  </si>
  <si>
    <t xml:space="preserve"> 对企业补助（二）</t>
  </si>
  <si>
    <t xml:space="preserve"> 自然资源海洋气象等支出</t>
  </si>
  <si>
    <t xml:space="preserve"> 对企业补助</t>
  </si>
  <si>
    <t xml:space="preserve"> 住房保障支出</t>
  </si>
  <si>
    <t xml:space="preserve"> 对社会保障基金补助</t>
  </si>
  <si>
    <t xml:space="preserve"> 粮油物资储备支出</t>
  </si>
  <si>
    <t xml:space="preserve"> 其他支出</t>
  </si>
  <si>
    <t xml:space="preserve"> 国有资本经营预算支出</t>
  </si>
  <si>
    <t xml:space="preserve"> 灾害防治及应急管理支出</t>
  </si>
  <si>
    <t xml:space="preserve"> 预备费</t>
  </si>
  <si>
    <t xml:space="preserve"> 转移性支出</t>
  </si>
  <si>
    <t xml:space="preserve"> 债务还本支出</t>
  </si>
  <si>
    <t xml:space="preserve"> 债务利息支出</t>
  </si>
  <si>
    <t xml:space="preserve"> 债务发行费用支出</t>
  </si>
  <si>
    <t xml:space="preserve"> 抗疫特别国债安排的支出 </t>
  </si>
  <si>
    <t>二、结转下年</t>
  </si>
  <si>
    <t>收   入   总   计</t>
  </si>
  <si>
    <t>支   出   总   计</t>
  </si>
  <si>
    <t>表2-1</t>
  </si>
  <si>
    <t>财政拨款支出预算表（政府经济分类科目）</t>
  </si>
  <si>
    <t>总计</t>
  </si>
  <si>
    <t>县级自有财力安排</t>
  </si>
  <si>
    <t>上级提前通知转移支付</t>
  </si>
  <si>
    <t>上年结转安排</t>
  </si>
  <si>
    <t>政府性基金安排</t>
  </si>
  <si>
    <t>上年应返还额度结转</t>
  </si>
  <si>
    <t>上年财政拨款资金结转</t>
  </si>
  <si>
    <t>一般性转移支付</t>
  </si>
  <si>
    <t>专项转移支付</t>
  </si>
  <si>
    <t>县房地产中心</t>
  </si>
  <si>
    <t xml:space="preserve">    对事业单位经常性补助</t>
  </si>
  <si>
    <t>505</t>
  </si>
  <si>
    <t xml:space="preserve">      工资福利支出</t>
  </si>
  <si>
    <t xml:space="preserve">      商品和服务支出</t>
  </si>
  <si>
    <t xml:space="preserve">    对事业单位资本性补助</t>
  </si>
  <si>
    <t>506</t>
  </si>
  <si>
    <t xml:space="preserve">      资本性支出（一）</t>
  </si>
  <si>
    <t>表3</t>
  </si>
  <si>
    <t>一般公共预算支出预算表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</si>
  <si>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</si>
  <si>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</si>
  <si>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</si>
  <si>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</si>
  <si>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</si>
  <si>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</si>
  <si>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</si>
  <si>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</si>
  <si>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</si>
  <si>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</si>
  <si>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县级自有财
力安排</t>
  </si>
  <si>
    <t>基本工资</t>
  </si>
  <si>
    <t>津贴补贴</t>
  </si>
  <si>
    <t>奖金</t>
  </si>
  <si>
    <t>伙食补助费</t>
  </si>
  <si>
    <t>绩效工资</t>
  </si>
  <si>
    <t>机关事业单
位基本养老
保险缴费</t>
  </si>
  <si>
    <t>职业年
金缴费</t>
  </si>
  <si>
    <t>职工基本医
疗保险缴费</t>
  </si>
  <si>
    <t>公务员医疗
补助缴费</t>
  </si>
  <si>
    <t>其他社会
保障缴费</t>
  </si>
  <si>
    <t>住房公积金</t>
  </si>
  <si>
    <t>医疗费</t>
  </si>
  <si>
    <t>其他工资
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</si>
  <si>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</si>
  <si>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</si>
  <si>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</si>
  <si>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</si>
  <si>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</si>
  <si>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</si>
  <si>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</si>
  <si>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</si>
  <si>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</si>
  <si>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</si>
  <si>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
（境）费
用</t>
  </si>
  <si>
    <t>维修（护）
费</t>
  </si>
  <si>
    <t>租赁费</t>
  </si>
  <si>
    <t>会议费</t>
  </si>
  <si>
    <t>培训费</t>
  </si>
  <si>
    <t>公务接
待费</t>
  </si>
  <si>
    <t>专用材
料费</t>
  </si>
  <si>
    <t>被装购
置费</t>
  </si>
  <si>
    <t>专用燃
料费</t>
  </si>
  <si>
    <t>劳务费</t>
  </si>
  <si>
    <t>委托业
务费</t>
  </si>
  <si>
    <t>工会经费</t>
  </si>
  <si>
    <t>福利费</t>
  </si>
  <si>
    <t>公务用车运
行维护费</t>
  </si>
  <si>
    <t>其他交通
费用</t>
  </si>
  <si>
    <t>税金及附
加费用</t>
  </si>
  <si>
    <t>其他商品和
服务支出</t>
  </si>
  <si>
    <t>离休费</t>
  </si>
  <si>
    <t>退休费</t>
  </si>
  <si>
    <t>退职
（役）费</t>
  </si>
  <si>
    <t>抚恤金</t>
  </si>
  <si>
    <t>生活补助</t>
  </si>
  <si>
    <t>救济费</t>
  </si>
  <si>
    <t>医疗费
补助</t>
  </si>
  <si>
    <t>助学金</t>
  </si>
  <si>
    <t>奖励金</t>
  </si>
  <si>
    <t>个人农业
生产补贴</t>
  </si>
  <si>
    <t>代缴社会
保险费</t>
  </si>
  <si>
    <t>其他对个人
和家庭的补
助支出</t>
  </si>
  <si>
    <t>国内债务
付息</t>
  </si>
  <si>
    <t>国内债务
发行费用</t>
  </si>
  <si>
    <t>房屋建筑
物购建</t>
  </si>
  <si>
    <t>办公设备
购置</t>
  </si>
  <si>
    <t>专用设备
购置</t>
  </si>
  <si>
    <t>基础设施
建设</t>
  </si>
  <si>
    <t>大型修缮</t>
  </si>
  <si>
    <t>信息网络
及软件购
置更新</t>
  </si>
  <si>
    <t>物资储备</t>
  </si>
  <si>
    <t>公务用车
购置</t>
  </si>
  <si>
    <t>其他交通
工具购置</t>
  </si>
  <si>
    <t>文物和陈
列品购置</t>
  </si>
  <si>
    <t>无形资产
购置</t>
  </si>
  <si>
    <t>其他基本
建设支出</t>
  </si>
  <si>
    <t>土地补偿</t>
  </si>
  <si>
    <t>安置补助</t>
  </si>
  <si>
    <t>地上附着
物和青苗
补偿</t>
  </si>
  <si>
    <t>拆迁补偿</t>
  </si>
  <si>
    <t>其他资本
性支出</t>
  </si>
  <si>
    <t>资本金
注入</t>
  </si>
  <si>
    <t>其他对
企业补
助</t>
  </si>
  <si>
    <t>政府投
资基金
股权投
资</t>
  </si>
  <si>
    <t>费用补贴</t>
  </si>
  <si>
    <t>利息补贴</t>
  </si>
  <si>
    <t>其他对企
业补助</t>
  </si>
  <si>
    <t>对社会保
障基金补
助</t>
  </si>
  <si>
    <t>补充全
国社会
保障基
金</t>
  </si>
  <si>
    <t>赠与</t>
  </si>
  <si>
    <t>国家赔偿
费用支出</t>
  </si>
  <si>
    <t>对民间非
营利组织
和群众性
自治组织
补贴</t>
  </si>
  <si>
    <t>一般性转移
支付</t>
  </si>
  <si>
    <t>表3-1</t>
  </si>
  <si>
    <t>一般公共预算基本支出预算表(人员类和公用经费项目)</t>
  </si>
  <si>
    <t>经济分类科目</t>
  </si>
  <si>
    <t>科目名称</t>
  </si>
  <si>
    <t>人员经费</t>
  </si>
  <si>
    <t>公用经费</t>
  </si>
  <si>
    <t xml:space="preserve">  县房地产中心</t>
  </si>
  <si>
    <t>301</t>
  </si>
  <si>
    <t xml:space="preserve">    工资福利支出</t>
  </si>
  <si>
    <t xml:space="preserve">  301</t>
  </si>
  <si>
    <t xml:space="preserve">      基本工资</t>
  </si>
  <si>
    <t xml:space="preserve">      津贴补贴</t>
  </si>
  <si>
    <t>07</t>
  </si>
  <si>
    <t xml:space="preserve">      绩效工资</t>
  </si>
  <si>
    <t xml:space="preserve">      机关事业单位基本养老保险缴费</t>
  </si>
  <si>
    <t>10</t>
  </si>
  <si>
    <t xml:space="preserve">      职工基本医疗保险缴费</t>
  </si>
  <si>
    <t>12</t>
  </si>
  <si>
    <t xml:space="preserve">      其他社会保障缴费</t>
  </si>
  <si>
    <t>13</t>
  </si>
  <si>
    <t xml:space="preserve">      住房公积金</t>
  </si>
  <si>
    <t xml:space="preserve">      其他工资福利支出</t>
  </si>
  <si>
    <t>302</t>
  </si>
  <si>
    <t xml:space="preserve">    商品和服务支出</t>
  </si>
  <si>
    <t xml:space="preserve">  302</t>
  </si>
  <si>
    <t xml:space="preserve">      办公费</t>
  </si>
  <si>
    <t xml:space="preserve">      印刷费</t>
  </si>
  <si>
    <t>03</t>
  </si>
  <si>
    <t xml:space="preserve">      咨询费</t>
  </si>
  <si>
    <t xml:space="preserve">      水费</t>
  </si>
  <si>
    <t>06</t>
  </si>
  <si>
    <t xml:space="preserve">      电费</t>
  </si>
  <si>
    <t xml:space="preserve">      邮电费</t>
  </si>
  <si>
    <t xml:space="preserve">      差旅费</t>
  </si>
  <si>
    <t>16</t>
  </si>
  <si>
    <t xml:space="preserve">      培训费</t>
  </si>
  <si>
    <t>17</t>
  </si>
  <si>
    <t xml:space="preserve">      公务接待费</t>
  </si>
  <si>
    <t>31</t>
  </si>
  <si>
    <t xml:space="preserve">      公务用车运行维护费</t>
  </si>
  <si>
    <t xml:space="preserve">      其他商品和服务支出</t>
  </si>
  <si>
    <t>表3-2</t>
  </si>
  <si>
    <t>一般公共预算项目支出预算表(其他运转和特定目标类项目)</t>
  </si>
  <si>
    <t>单位:元</t>
  </si>
  <si>
    <t>单位名称（科目、项目）</t>
  </si>
  <si>
    <t>专项业务费</t>
  </si>
  <si>
    <t>民生配套及
其他专项</t>
  </si>
  <si>
    <t>专项转移
支付</t>
  </si>
  <si>
    <t xml:space="preserve">      处理房地产领域遗留问题专项工作经费</t>
  </si>
  <si>
    <t xml:space="preserve">      房地产市场及物业市场巡查执法工作经费</t>
  </si>
  <si>
    <t xml:space="preserve">      即有房屋安全检查督导工作经费</t>
  </si>
  <si>
    <t xml:space="preserve">      川财综〔2020〕34号提前下达2021年部分中央财政城镇保障性安居工程补助资金</t>
  </si>
  <si>
    <t xml:space="preserve">      川财综〔2020〕35号提前下达2021年省级财政城镇保障性安居工程补助资金</t>
  </si>
  <si>
    <t>表3-3</t>
  </si>
  <si>
    <t>一般公共预算“三公”经费支出表</t>
  </si>
  <si>
    <t>单位编码</t>
  </si>
  <si>
    <t>当年财政拨款预算安排</t>
  </si>
  <si>
    <t>因公出国（
境）费用</t>
  </si>
  <si>
    <t>公务用车购置及运行费</t>
  </si>
  <si>
    <t>公务接待费</t>
  </si>
  <si>
    <t>公务用车购置费</t>
  </si>
  <si>
    <t>公务用车运行费</t>
  </si>
  <si>
    <t>苍溪县房地产事务中心</t>
  </si>
  <si>
    <t>表4</t>
  </si>
  <si>
    <t>政府性基金预算支出预算表</t>
  </si>
  <si>
    <t>本年政府性基金预算支出</t>
  </si>
  <si>
    <t>表4-1</t>
  </si>
  <si>
    <t>政府性基金预算“三公”经费支出表</t>
  </si>
  <si>
    <t>备注：2021年本单位未安排未在政府性基金预算拨款安排“三公”经费支出</t>
  </si>
  <si>
    <t>国有资本经营预算支出预算表</t>
  </si>
  <si>
    <t>本年国有资本经营预算支出</t>
  </si>
  <si>
    <t>表6</t>
  </si>
  <si>
    <t>部门整体支出绩效目标申报表</t>
  </si>
  <si>
    <t>（2021年度）</t>
  </si>
  <si>
    <t>年度
预算
情况</t>
  </si>
  <si>
    <t>项   目</t>
  </si>
  <si>
    <t>预算数</t>
  </si>
  <si>
    <t>人员类项目及公用经费项目支出</t>
  </si>
  <si>
    <t>特定目标类（其他运转类）项目支出</t>
  </si>
  <si>
    <t>资金总额（元）</t>
  </si>
  <si>
    <t>其中：财政拨款</t>
  </si>
  <si>
    <t xml:space="preserve">     上年结转</t>
  </si>
  <si>
    <t xml:space="preserve">     其他资金</t>
  </si>
  <si>
    <t>金  额  合  计</t>
  </si>
  <si>
    <t>年度
总体
目标</t>
  </si>
  <si>
    <t>以推动房地产业健康发展为出发点，创新工作思路，转变工作作风，突出工作重点，切实屣行职责，开展全县即有房屋专项督导检查和房地产市场检查，全面化解问题楼盘信访问题，促进房地产市场健康发展</t>
  </si>
  <si>
    <t>一级指标</t>
  </si>
  <si>
    <t>二级指标</t>
  </si>
  <si>
    <t>三级指标</t>
  </si>
  <si>
    <t>指标值（包含数字及文字描述）</t>
  </si>
  <si>
    <t>绩效指标</t>
  </si>
  <si>
    <t>产出指标</t>
  </si>
  <si>
    <t>数量指标</t>
  </si>
  <si>
    <t>老旧小区</t>
  </si>
  <si>
    <t>完成土产公司、老水电局宿舍等10个老旧小区、2664户改造</t>
  </si>
  <si>
    <t>协调办理问题楼盘产权个数</t>
  </si>
  <si>
    <t>≥15个</t>
  </si>
  <si>
    <t>开展物业报务企业经营行为检查次数</t>
  </si>
  <si>
    <t>≥2次</t>
  </si>
  <si>
    <t>即有房屋安全检查次数</t>
  </si>
  <si>
    <t>≥4次</t>
  </si>
  <si>
    <t>房地产市场违法违规案件查处率</t>
  </si>
  <si>
    <t>≥98%</t>
  </si>
  <si>
    <t>开展房地产市场"双随机"检查次数</t>
  </si>
  <si>
    <t>质量指标</t>
  </si>
  <si>
    <t>资金管理与使用</t>
  </si>
  <si>
    <t>专款专用，合法合规，安全高效</t>
  </si>
  <si>
    <t>全县住房安全率</t>
  </si>
  <si>
    <t>98%</t>
  </si>
  <si>
    <t>全面实施预算绩效管理</t>
  </si>
  <si>
    <t>健全预算绩效管理机制，有效提高资金使用效益</t>
  </si>
  <si>
    <t>遗留问题处理率</t>
  </si>
  <si>
    <t>≥85%</t>
  </si>
  <si>
    <t>政府信息公开</t>
  </si>
  <si>
    <t>按照《条例》规定，积极主动做好依申请公开工作</t>
  </si>
  <si>
    <t>财务管理与制度建设</t>
  </si>
  <si>
    <t>严格执行《会计法》《政府会计制度》，加强财务管理，健全内部控制制度，确保资金使用规范有效</t>
  </si>
  <si>
    <t>时效指标</t>
  </si>
  <si>
    <t>项目完成时间</t>
  </si>
  <si>
    <t>2021年12月底前</t>
  </si>
  <si>
    <t>检查及查处及时性</t>
  </si>
  <si>
    <t>及时</t>
  </si>
  <si>
    <t>发现问题整期限</t>
  </si>
  <si>
    <t>通知发出一个月内</t>
  </si>
  <si>
    <t>成本指标</t>
  </si>
  <si>
    <t>即有房屋安全检查督导工作经费</t>
  </si>
  <si>
    <t>≤10万元</t>
  </si>
  <si>
    <t>≤416万元</t>
  </si>
  <si>
    <t>人员性经费</t>
  </si>
  <si>
    <t>≤257万元</t>
  </si>
  <si>
    <t>处理房地产领域遗留问题专项工作经费</t>
  </si>
  <si>
    <t>≤20万元</t>
  </si>
  <si>
    <t>房地产市场及物业市场巡查专项工作经费</t>
  </si>
  <si>
    <t>≤22万元</t>
  </si>
  <si>
    <t>日常公用经费</t>
  </si>
  <si>
    <t>≤21万元</t>
  </si>
  <si>
    <t>城镇保障性安居工作补助资金</t>
  </si>
  <si>
    <t>≤2566万元</t>
  </si>
  <si>
    <t>效益指标</t>
  </si>
  <si>
    <t>可持续影响指标</t>
  </si>
  <si>
    <t>促进房地产市场健康发展影响期</t>
  </si>
  <si>
    <t>≥1年</t>
  </si>
  <si>
    <t>满意度指标</t>
  </si>
  <si>
    <t>公众满意度(%)</t>
  </si>
  <si>
    <t>≥90%</t>
  </si>
  <si>
    <t>表6-1</t>
  </si>
  <si>
    <t>2021年部门预算项目绩效目标</t>
  </si>
  <si>
    <t>金额单位：万元</t>
  </si>
  <si>
    <t>单位名称(项目名称)</t>
  </si>
  <si>
    <t>项目资金</t>
  </si>
  <si>
    <t>年度目标</t>
  </si>
  <si>
    <t>资金总额</t>
  </si>
  <si>
    <t>财政拨款</t>
  </si>
  <si>
    <t>其他资金</t>
  </si>
  <si>
    <t>项目完成指标</t>
  </si>
  <si>
    <t>指标值</t>
  </si>
  <si>
    <t>850601-苍溪县房地产事务中心</t>
  </si>
  <si>
    <t xml:space="preserve">  处理房地产领域遗留问题专项工作经费</t>
  </si>
  <si>
    <t>一是加强领导包案调处力度；二是建立部门沟通协调机制；三是建立信访联席会议制度。启动“国际商贸城”项目破产重整，并复工建设；协调“金湾国际”“汉昌国际”等项目后续工程建设，力争通过竣工验收并交房入住；涉及27个问题楼盘的不动产权办理工作全面完成</t>
  </si>
  <si>
    <t>召开联席会议次数</t>
  </si>
  <si>
    <t>&gt;= 4</t>
  </si>
  <si>
    <t>受惠群众满意度</t>
  </si>
  <si>
    <t>&gt;= 96</t>
  </si>
  <si>
    <t>&gt;= 95</t>
  </si>
  <si>
    <t xml:space="preserve">  </t>
  </si>
  <si>
    <t>启动问题楼盘后继开工建设个数</t>
  </si>
  <si>
    <t>&gt;= 1</t>
  </si>
  <si>
    <t>启动项目破产个数</t>
  </si>
  <si>
    <t>协调问题楼盘办理产权个数</t>
  </si>
  <si>
    <t>&gt;= 15</t>
  </si>
  <si>
    <t>单个问题楼盘调研处置次数</t>
  </si>
  <si>
    <t>&gt;= 3</t>
  </si>
  <si>
    <t>遣留问题处理率</t>
  </si>
  <si>
    <t>&gt;= 85</t>
  </si>
  <si>
    <t>完成时限</t>
  </si>
  <si>
    <t>完成成本</t>
  </si>
  <si>
    <t>&lt;= 20</t>
  </si>
  <si>
    <t xml:space="preserve">  川财综〔2020〕34号提前下达2021年部分中央财政城镇保障性安居工程补助资金</t>
  </si>
  <si>
    <t>完成老水电局宿舍、电力公司宿舍片、金穗花园片、状元桥片、金华大厦、向阳巷及报社楼、天龙嘉苑7个老旧小区、87栋2117户、建筑面积43.62万平方米改造，主要用于屋顶治漏、道路修补、增设环卫设施、外墙瓷砖维修、公共区域维修、绿化安装电梯、排污管网等配套基础设施建</t>
  </si>
  <si>
    <t>改造面积</t>
  </si>
  <si>
    <t>&gt;= 436200</t>
  </si>
  <si>
    <t>单位造价合理性</t>
  </si>
  <si>
    <t>合理</t>
  </si>
  <si>
    <t>改造小区个数</t>
  </si>
  <si>
    <t>&gt;= 7</t>
  </si>
  <si>
    <t>社会公众满意度</t>
  </si>
  <si>
    <t>&gt;= 98</t>
  </si>
  <si>
    <t>改造户数</t>
  </si>
  <si>
    <t>&gt;= 2117</t>
  </si>
  <si>
    <t>工程建设按期完工率</t>
  </si>
  <si>
    <t>完工验收通过率(%)</t>
  </si>
  <si>
    <t>可行研究规范性(是/否)</t>
  </si>
  <si>
    <t>是</t>
  </si>
  <si>
    <t>施工质量验收达标率(%)</t>
  </si>
  <si>
    <t>工程计量拨款及时率(%)</t>
  </si>
  <si>
    <t>按期开工率</t>
  </si>
  <si>
    <t>&lt;= 1810</t>
  </si>
  <si>
    <t xml:space="preserve">  川财综〔2020〕35号提前下达2021年省级财政城镇保障性安居工程补助资金</t>
  </si>
  <si>
    <t>完成九九祥鹤大院、土产公司片、汇峰花园3个老旧小区片，29栋、447户、建筑面积6.97万平米改造。主要是完成屋顶治漏、道路修补、增设环卫设施、外墙瓷砖维修、公共区域维修、绿化、加装电梯、排污管网等配套基础设施建设</t>
  </si>
  <si>
    <t>&gt;= 69700</t>
  </si>
  <si>
    <t>&gt;= 447</t>
  </si>
  <si>
    <t>履行小区个数</t>
  </si>
  <si>
    <t>工程改造近期完工率</t>
  </si>
  <si>
    <t>规范</t>
  </si>
  <si>
    <t>验收合格率(%)</t>
  </si>
  <si>
    <t>工程质量达标率</t>
  </si>
  <si>
    <t>&lt;= 756</t>
  </si>
  <si>
    <t xml:space="preserve">  房地产市场及物业市场巡查执法工作经费</t>
  </si>
  <si>
    <t>一是全年开展房地产市场“双随机”检查4次，从严查处违法违规行为；推进鸣悦城、楠洋都汇等重点房地产开发项目加快建设。二是全年开展物业服务企业经营（消防安全）行为监督检查4次；指导开展物业管理优秀住宅小区创建活动；积极培育规模以上物业服务企业</t>
  </si>
  <si>
    <t>抽检覆盖率(%)</t>
  </si>
  <si>
    <t>开展物业报务企业经营行为监督检查</t>
  </si>
  <si>
    <t>培育规模以上物业企业</t>
  </si>
  <si>
    <t>查处房地产市场违法违规案件</t>
  </si>
  <si>
    <t>促进房地产市场健康发展</t>
  </si>
  <si>
    <t>有效促进</t>
  </si>
  <si>
    <t>开展房地产市场"双随机"检查</t>
  </si>
  <si>
    <t>检查查处及时性</t>
  </si>
  <si>
    <t>及时处置</t>
  </si>
  <si>
    <t>&lt;= 22</t>
  </si>
  <si>
    <t xml:space="preserve">  即有房屋安全检查督导工作经费</t>
  </si>
  <si>
    <t>对全县即有房屋开展专项督导检查不少于2次；督促有安全隐患的危旧房、建筑玻璃幕墙责任单位限期整治</t>
  </si>
  <si>
    <t>检查次数</t>
  </si>
  <si>
    <t>&gt;= 2</t>
  </si>
  <si>
    <t>对全县房地产市场健康发展的促进作用</t>
  </si>
  <si>
    <t>明显促进</t>
  </si>
  <si>
    <t>住房安全达标率</t>
  </si>
  <si>
    <t>对房地产健康发展的影响期</t>
  </si>
  <si>
    <t>督导检查时间</t>
  </si>
  <si>
    <t>上半年6月底前,下半年12月底前</t>
  </si>
  <si>
    <t>问题整改时限</t>
  </si>
  <si>
    <t>&lt;= 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</si>
</sst>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9"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22"/>
      <name val="文鼎大标宋简"/>
      <charset val="134"/>
    </font>
    <font>
      <sz val="9"/>
      <name val="宋体"/>
      <charset val="134"/>
    </font>
    <font>
      <sz val="11"/>
      <name val="Calibri"/>
      <charset val="0"/>
    </font>
    <font>
      <sz val="9"/>
      <name val="Calibri"/>
      <charset val="0"/>
    </font>
    <font>
      <sz val="12"/>
      <color indexed="8"/>
      <name val="黑体"/>
      <charset val="134"/>
    </font>
    <font>
      <sz val="24"/>
      <name val="文鼎大标宋简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20"/>
      <name val="文鼎大标宋简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20"/>
      <name val="方正小标宋简体"/>
      <charset val="134"/>
    </font>
    <font>
      <sz val="22"/>
      <name val="方正小标宋简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4" borderId="5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1" borderId="58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54" applyNumberFormat="0" applyFill="0" applyAlignment="0" applyProtection="0">
      <alignment vertical="center"/>
    </xf>
    <xf numFmtId="0" fontId="28" fillId="0" borderId="5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3" borderId="51" applyNumberFormat="0" applyAlignment="0" applyProtection="0">
      <alignment vertical="center"/>
    </xf>
    <xf numFmtId="0" fontId="27" fillId="3" borderId="52" applyNumberFormat="0" applyAlignment="0" applyProtection="0">
      <alignment vertical="center"/>
    </xf>
    <xf numFmtId="0" fontId="24" fillId="7" borderId="53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1" fillId="0" borderId="55" applyNumberFormat="0" applyFill="0" applyAlignment="0" applyProtection="0">
      <alignment vertical="center"/>
    </xf>
    <xf numFmtId="0" fontId="35" fillId="0" borderId="57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0" borderId="0"/>
  </cellStyleXfs>
  <cellXfs count="276">
    <xf numFmtId="0" fontId="0" fillId="0" borderId="0" xfId="0"/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1" fontId="7" fillId="0" borderId="0" xfId="0" applyNumberFormat="1" applyFont="1" applyBorder="1" applyAlignment="1">
      <alignment vertical="center"/>
    </xf>
    <xf numFmtId="0" fontId="8" fillId="0" borderId="0" xfId="49" applyFont="1" applyAlignment="1">
      <alignment horizontal="center" vertical="center" wrapText="1"/>
    </xf>
    <xf numFmtId="0" fontId="9" fillId="0" borderId="0" xfId="49" applyFont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10" fillId="0" borderId="3" xfId="49" applyFont="1" applyBorder="1" applyAlignment="1">
      <alignment horizontal="center" vertical="center" wrapText="1"/>
    </xf>
    <xf numFmtId="0" fontId="10" fillId="0" borderId="4" xfId="49" applyFont="1" applyBorder="1" applyAlignment="1">
      <alignment horizontal="center" vertical="center" wrapText="1"/>
    </xf>
    <xf numFmtId="0" fontId="10" fillId="0" borderId="5" xfId="49" applyFont="1" applyBorder="1" applyAlignment="1">
      <alignment horizontal="center" vertical="center" wrapText="1"/>
    </xf>
    <xf numFmtId="0" fontId="10" fillId="0" borderId="6" xfId="49" applyFont="1" applyBorder="1" applyAlignment="1">
      <alignment horizontal="center" vertical="center" wrapText="1"/>
    </xf>
    <xf numFmtId="0" fontId="10" fillId="0" borderId="7" xfId="49" applyFont="1" applyBorder="1" applyAlignment="1">
      <alignment horizontal="center" vertical="center" wrapText="1"/>
    </xf>
    <xf numFmtId="0" fontId="10" fillId="0" borderId="8" xfId="49" applyFont="1" applyBorder="1" applyAlignment="1">
      <alignment horizontal="center" vertical="center" wrapText="1"/>
    </xf>
    <xf numFmtId="0" fontId="10" fillId="0" borderId="5" xfId="49" applyFont="1" applyBorder="1" applyAlignment="1">
      <alignment horizontal="left" vertical="center" wrapText="1"/>
    </xf>
    <xf numFmtId="3" fontId="10" fillId="0" borderId="1" xfId="49" applyNumberFormat="1" applyFont="1" applyBorder="1" applyAlignment="1">
      <alignment horizontal="right" vertical="center" wrapText="1"/>
    </xf>
    <xf numFmtId="3" fontId="10" fillId="0" borderId="9" xfId="49" applyNumberFormat="1" applyFont="1" applyBorder="1" applyAlignment="1">
      <alignment horizontal="right" vertical="center" wrapText="1"/>
    </xf>
    <xf numFmtId="0" fontId="10" fillId="0" borderId="10" xfId="49" applyFont="1" applyBorder="1" applyAlignment="1">
      <alignment horizontal="center" vertical="center" wrapText="1"/>
    </xf>
    <xf numFmtId="0" fontId="10" fillId="0" borderId="0" xfId="49" applyFont="1" applyBorder="1" applyAlignment="1">
      <alignment horizontal="center" vertical="center" wrapText="1"/>
    </xf>
    <xf numFmtId="3" fontId="10" fillId="0" borderId="2" xfId="49" applyNumberFormat="1" applyFont="1" applyBorder="1" applyAlignment="1">
      <alignment horizontal="right" vertical="center" wrapText="1"/>
    </xf>
    <xf numFmtId="0" fontId="10" fillId="0" borderId="11" xfId="49" applyFont="1" applyBorder="1" applyAlignment="1">
      <alignment horizontal="center" vertical="center" wrapText="1"/>
    </xf>
    <xf numFmtId="49" fontId="10" fillId="0" borderId="1" xfId="49" applyNumberFormat="1" applyFont="1" applyBorder="1" applyAlignment="1">
      <alignment vertical="center" wrapText="1"/>
    </xf>
    <xf numFmtId="0" fontId="10" fillId="0" borderId="2" xfId="49" applyFont="1" applyBorder="1" applyAlignment="1">
      <alignment horizontal="center" vertical="center" wrapText="1"/>
    </xf>
    <xf numFmtId="0" fontId="10" fillId="0" borderId="12" xfId="49" applyFont="1" applyBorder="1" applyAlignment="1">
      <alignment horizontal="center" vertical="center" wrapText="1"/>
    </xf>
    <xf numFmtId="0" fontId="10" fillId="0" borderId="13" xfId="49" applyFont="1" applyBorder="1" applyAlignment="1">
      <alignment horizontal="center" vertical="center" wrapText="1"/>
    </xf>
    <xf numFmtId="0" fontId="10" fillId="0" borderId="14" xfId="49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NumberFormat="1" applyFont="1" applyBorder="1" applyAlignment="1" applyProtection="1">
      <alignment vertical="center"/>
    </xf>
    <xf numFmtId="4" fontId="12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left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centerContinuous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4" fontId="4" fillId="0" borderId="2" xfId="0" applyNumberFormat="1" applyFont="1" applyFill="1" applyBorder="1" applyAlignment="1" applyProtection="1">
      <alignment horizontal="center" vertical="center" wrapText="1"/>
    </xf>
    <xf numFmtId="4" fontId="4" fillId="0" borderId="2" xfId="0" applyNumberFormat="1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left" vertical="center" wrapText="1"/>
    </xf>
    <xf numFmtId="4" fontId="4" fillId="0" borderId="15" xfId="0" applyNumberFormat="1" applyFont="1" applyFill="1" applyBorder="1" applyAlignment="1" applyProtection="1">
      <alignment horizontal="left" vertical="center" wrapText="1"/>
    </xf>
    <xf numFmtId="3" fontId="4" fillId="0" borderId="16" xfId="0" applyNumberFormat="1" applyFont="1" applyBorder="1" applyAlignment="1" applyProtection="1">
      <alignment horizontal="right" vertical="center" wrapText="1"/>
    </xf>
    <xf numFmtId="0" fontId="0" fillId="0" borderId="0" xfId="0" applyBorder="1" applyProtection="1"/>
    <xf numFmtId="4" fontId="12" fillId="0" borderId="0" xfId="0" applyNumberFormat="1" applyFont="1" applyBorder="1" applyAlignment="1" applyProtection="1">
      <alignment horizontal="center" vertical="center"/>
    </xf>
    <xf numFmtId="4" fontId="4" fillId="0" borderId="0" xfId="0" applyNumberFormat="1" applyFont="1" applyBorder="1" applyAlignment="1" applyProtection="1">
      <alignment horizontal="left" vertical="center"/>
    </xf>
    <xf numFmtId="4" fontId="4" fillId="0" borderId="0" xfId="0" applyNumberFormat="1" applyFont="1" applyBorder="1" applyAlignment="1" applyProtection="1">
      <alignment horizontal="right" vertical="center"/>
    </xf>
    <xf numFmtId="4" fontId="4" fillId="0" borderId="1" xfId="0" applyNumberFormat="1" applyFont="1" applyBorder="1" applyAlignment="1" applyProtection="1">
      <alignment horizontal="center" vertical="center"/>
    </xf>
    <xf numFmtId="4" fontId="4" fillId="0" borderId="5" xfId="0" applyNumberFormat="1" applyFont="1" applyBorder="1" applyAlignment="1" applyProtection="1">
      <alignment horizontal="centerContinuous" vertical="center"/>
    </xf>
    <xf numFmtId="4" fontId="4" fillId="0" borderId="9" xfId="0" applyNumberFormat="1" applyFont="1" applyBorder="1" applyAlignment="1" applyProtection="1">
      <alignment horizontal="centerContinuous" vertical="center"/>
    </xf>
    <xf numFmtId="4" fontId="4" fillId="0" borderId="17" xfId="0" applyNumberFormat="1" applyFont="1" applyBorder="1" applyAlignment="1" applyProtection="1">
      <alignment horizontal="centerContinuous" vertical="center"/>
    </xf>
    <xf numFmtId="4" fontId="4" fillId="0" borderId="2" xfId="0" applyNumberFormat="1" applyFont="1" applyBorder="1" applyAlignment="1" applyProtection="1">
      <alignment horizontal="center" vertical="center"/>
    </xf>
    <xf numFmtId="4" fontId="4" fillId="0" borderId="2" xfId="0" applyNumberFormat="1" applyFont="1" applyBorder="1" applyAlignment="1" applyProtection="1">
      <alignment horizontal="center" vertical="center" wrapText="1"/>
    </xf>
    <xf numFmtId="4" fontId="4" fillId="0" borderId="7" xfId="0" applyNumberFormat="1" applyFont="1" applyBorder="1" applyAlignment="1" applyProtection="1">
      <alignment horizontal="left" vertical="center" wrapText="1"/>
    </xf>
    <xf numFmtId="4" fontId="4" fillId="0" borderId="6" xfId="0" applyNumberFormat="1" applyFont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4" fontId="4" fillId="0" borderId="0" xfId="0" applyNumberFormat="1" applyFont="1" applyFill="1" applyBorder="1" applyAlignment="1" applyProtection="1">
      <alignment horizontal="lef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" xfId="0" applyNumberFormat="1" applyFont="1" applyBorder="1" applyAlignment="1" applyProtection="1">
      <alignment horizontal="left" vertical="center"/>
      <protection locked="0"/>
    </xf>
    <xf numFmtId="3" fontId="4" fillId="0" borderId="6" xfId="0" applyNumberFormat="1" applyFont="1" applyBorder="1" applyAlignment="1" applyProtection="1">
      <alignment horizontal="right" vertical="center"/>
      <protection locked="0"/>
    </xf>
    <xf numFmtId="3" fontId="4" fillId="0" borderId="6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 vertical="center"/>
    </xf>
    <xf numFmtId="4" fontId="4" fillId="0" borderId="1" xfId="0" applyNumberFormat="1" applyFont="1" applyBorder="1" applyAlignment="1" applyProtection="1">
      <alignment horizontal="centerContinuous" vertical="center"/>
    </xf>
    <xf numFmtId="3" fontId="4" fillId="0" borderId="6" xfId="0" applyNumberFormat="1" applyFont="1" applyBorder="1" applyAlignment="1" applyProtection="1">
      <alignment horizontal="right" vertical="center"/>
    </xf>
    <xf numFmtId="3" fontId="4" fillId="0" borderId="7" xfId="0" applyNumberFormat="1" applyFont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horizontal="right" vertical="center"/>
    </xf>
    <xf numFmtId="0" fontId="12" fillId="0" borderId="0" xfId="0" applyFont="1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4" fontId="12" fillId="0" borderId="0" xfId="0" applyNumberFormat="1" applyFont="1" applyBorder="1" applyAlignment="1" applyProtection="1">
      <alignment horizontal="center" vertical="center" wrapText="1"/>
    </xf>
    <xf numFmtId="4" fontId="12" fillId="0" borderId="0" xfId="0" applyNumberFormat="1" applyFont="1" applyBorder="1" applyAlignment="1" applyProtection="1">
      <alignment horizontal="center" vertical="center" wrapText="1"/>
      <protection locked="0"/>
    </xf>
    <xf numFmtId="4" fontId="13" fillId="0" borderId="18" xfId="0" applyNumberFormat="1" applyFont="1" applyBorder="1" applyAlignment="1" applyProtection="1">
      <alignment horizontal="left" vertical="center"/>
    </xf>
    <xf numFmtId="4" fontId="13" fillId="0" borderId="18" xfId="0" applyNumberFormat="1" applyFont="1" applyBorder="1" applyAlignment="1" applyProtection="1">
      <alignment horizontal="left" vertical="center"/>
      <protection locked="0"/>
    </xf>
    <xf numFmtId="4" fontId="4" fillId="0" borderId="6" xfId="0" applyNumberFormat="1" applyFont="1" applyFill="1" applyBorder="1" applyAlignment="1" applyProtection="1">
      <alignment horizontal="centerContinuous" vertical="center"/>
    </xf>
    <xf numFmtId="4" fontId="4" fillId="0" borderId="6" xfId="0" applyNumberFormat="1" applyFont="1" applyFill="1" applyBorder="1" applyAlignment="1" applyProtection="1">
      <alignment horizontal="center" vertical="center" wrapText="1"/>
    </xf>
    <xf numFmtId="4" fontId="4" fillId="0" borderId="6" xfId="0" applyNumberFormat="1" applyFont="1" applyFill="1" applyBorder="1" applyAlignment="1" applyProtection="1">
      <alignment horizontal="center" vertical="center"/>
      <protection locked="0"/>
    </xf>
    <xf numFmtId="4" fontId="4" fillId="0" borderId="19" xfId="0" applyNumberFormat="1" applyFont="1" applyBorder="1" applyAlignment="1" applyProtection="1">
      <alignment horizontal="center" vertical="center"/>
      <protection locked="0"/>
    </xf>
    <xf numFmtId="4" fontId="4" fillId="0" borderId="20" xfId="0" applyNumberFormat="1" applyFont="1" applyBorder="1" applyAlignment="1" applyProtection="1">
      <alignment horizontal="center" vertical="center"/>
      <protection locked="0"/>
    </xf>
    <xf numFmtId="4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2" xfId="0" applyNumberFormat="1" applyFont="1" applyBorder="1" applyAlignment="1" applyProtection="1">
      <alignment horizontal="center" vertical="center" wrapText="1"/>
      <protection locked="0"/>
    </xf>
    <xf numFmtId="4" fontId="4" fillId="0" borderId="6" xfId="0" applyNumberFormat="1" applyFont="1" applyBorder="1" applyAlignment="1" applyProtection="1">
      <alignment horizontal="center" vertical="center"/>
      <protection locked="0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4" fontId="4" fillId="0" borderId="6" xfId="0" applyNumberFormat="1" applyFont="1" applyBorder="1" applyAlignment="1" applyProtection="1">
      <alignment horizontal="left" vertical="center" wrapText="1"/>
    </xf>
    <xf numFmtId="4" fontId="4" fillId="0" borderId="6" xfId="0" applyNumberFormat="1" applyFont="1" applyBorder="1" applyAlignment="1" applyProtection="1">
      <alignment vertical="center" wrapText="1"/>
    </xf>
    <xf numFmtId="4" fontId="4" fillId="0" borderId="1" xfId="0" applyNumberFormat="1" applyFont="1" applyBorder="1" applyAlignment="1" applyProtection="1">
      <alignment vertical="center" wrapText="1" shrinkToFit="1"/>
    </xf>
    <xf numFmtId="3" fontId="4" fillId="0" borderId="1" xfId="0" applyNumberFormat="1" applyFont="1" applyBorder="1" applyAlignment="1" applyProtection="1">
      <alignment vertical="center" wrapText="1"/>
      <protection locked="0"/>
    </xf>
    <xf numFmtId="4" fontId="13" fillId="0" borderId="18" xfId="0" applyNumberFormat="1" applyFont="1" applyBorder="1" applyAlignment="1" applyProtection="1">
      <alignment horizontal="right" vertical="center"/>
      <protection locked="0"/>
    </xf>
    <xf numFmtId="4" fontId="4" fillId="0" borderId="21" xfId="0" applyNumberFormat="1" applyFont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right" vertical="center"/>
    </xf>
    <xf numFmtId="4" fontId="12" fillId="0" borderId="0" xfId="0" applyNumberFormat="1" applyFont="1" applyAlignment="1" applyProtection="1">
      <alignment horizontal="center" vertical="center"/>
    </xf>
    <xf numFmtId="4" fontId="4" fillId="0" borderId="22" xfId="0" applyNumberFormat="1" applyFont="1" applyBorder="1" applyAlignment="1" applyProtection="1">
      <alignment horizontal="left" vertical="center"/>
    </xf>
    <xf numFmtId="4" fontId="4" fillId="0" borderId="0" xfId="0" applyNumberFormat="1" applyFont="1" applyAlignment="1" applyProtection="1"/>
    <xf numFmtId="4" fontId="4" fillId="0" borderId="0" xfId="0" applyNumberFormat="1" applyFont="1" applyAlignment="1" applyProtection="1">
      <alignment horizontal="right" vertical="center"/>
    </xf>
    <xf numFmtId="4" fontId="4" fillId="0" borderId="5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horizontal="center" vertical="center"/>
    </xf>
    <xf numFmtId="4" fontId="4" fillId="0" borderId="17" xfId="0" applyNumberFormat="1" applyFont="1" applyBorder="1" applyAlignment="1" applyProtection="1">
      <alignment horizontal="center" vertical="center"/>
    </xf>
    <xf numFmtId="4" fontId="4" fillId="0" borderId="23" xfId="0" applyNumberFormat="1" applyFont="1" applyBorder="1" applyAlignment="1" applyProtection="1">
      <alignment horizontal="center" vertical="center" wrapText="1"/>
    </xf>
    <xf numFmtId="4" fontId="4" fillId="0" borderId="24" xfId="0" applyNumberFormat="1" applyFont="1" applyBorder="1" applyAlignment="1" applyProtection="1">
      <alignment horizontal="center" vertical="center" wrapText="1"/>
    </xf>
    <xf numFmtId="4" fontId="4" fillId="0" borderId="25" xfId="0" applyNumberFormat="1" applyFont="1" applyBorder="1" applyAlignment="1" applyProtection="1">
      <alignment horizontal="center" vertical="center"/>
    </xf>
    <xf numFmtId="4" fontId="4" fillId="0" borderId="18" xfId="0" applyNumberFormat="1" applyFont="1" applyBorder="1" applyAlignment="1" applyProtection="1">
      <alignment horizontal="center" vertical="center" wrapText="1"/>
    </xf>
    <xf numFmtId="4" fontId="4" fillId="0" borderId="24" xfId="0" applyNumberFormat="1" applyFont="1" applyBorder="1" applyAlignment="1" applyProtection="1">
      <alignment horizontal="center" vertical="center"/>
    </xf>
    <xf numFmtId="4" fontId="4" fillId="0" borderId="26" xfId="0" applyNumberFormat="1" applyFont="1" applyBorder="1" applyAlignment="1" applyProtection="1">
      <alignment horizontal="center" vertical="center" wrapText="1"/>
    </xf>
    <xf numFmtId="4" fontId="4" fillId="0" borderId="11" xfId="0" applyNumberFormat="1" applyFont="1" applyBorder="1" applyAlignment="1" applyProtection="1">
      <alignment horizontal="center" vertical="center" wrapText="1"/>
    </xf>
    <xf numFmtId="4" fontId="4" fillId="0" borderId="27" xfId="0" applyNumberFormat="1" applyFont="1" applyBorder="1" applyAlignment="1" applyProtection="1">
      <alignment horizontal="center" vertical="center"/>
    </xf>
    <xf numFmtId="4" fontId="4" fillId="0" borderId="28" xfId="0" applyNumberFormat="1" applyFont="1" applyBorder="1" applyAlignment="1" applyProtection="1">
      <alignment horizontal="center" vertical="center" wrapText="1"/>
    </xf>
    <xf numFmtId="4" fontId="4" fillId="0" borderId="27" xfId="0" applyNumberFormat="1" applyFont="1" applyBorder="1" applyAlignment="1" applyProtection="1">
      <alignment horizontal="center" vertical="center" wrapText="1"/>
    </xf>
    <xf numFmtId="4" fontId="4" fillId="0" borderId="8" xfId="0" applyNumberFormat="1" applyFont="1" applyBorder="1" applyAlignment="1" applyProtection="1">
      <alignment vertical="center" wrapText="1"/>
    </xf>
    <xf numFmtId="4" fontId="4" fillId="0" borderId="24" xfId="0" applyNumberFormat="1" applyFont="1" applyBorder="1" applyAlignment="1" applyProtection="1">
      <alignment vertical="center" wrapText="1"/>
    </xf>
    <xf numFmtId="4" fontId="4" fillId="0" borderId="29" xfId="0" applyNumberFormat="1" applyFont="1" applyBorder="1" applyAlignment="1" applyProtection="1">
      <alignment vertical="center" wrapText="1"/>
    </xf>
    <xf numFmtId="3" fontId="4" fillId="0" borderId="30" xfId="0" applyNumberFormat="1" applyFont="1" applyBorder="1" applyAlignment="1" applyProtection="1">
      <alignment horizontal="right" vertical="center" wrapText="1"/>
    </xf>
    <xf numFmtId="3" fontId="4" fillId="0" borderId="8" xfId="0" applyNumberFormat="1" applyFont="1" applyBorder="1" applyAlignment="1" applyProtection="1">
      <alignment horizontal="right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0" fontId="4" fillId="2" borderId="0" xfId="0" applyNumberFormat="1" applyFont="1" applyFill="1" applyBorder="1" applyAlignment="1" applyProtection="1">
      <alignment vertical="center"/>
    </xf>
    <xf numFmtId="4" fontId="3" fillId="0" borderId="0" xfId="0" applyNumberFormat="1" applyFont="1" applyBorder="1" applyAlignment="1" applyProtection="1">
      <alignment horizontal="center" vertical="center"/>
    </xf>
    <xf numFmtId="4" fontId="4" fillId="0" borderId="0" xfId="0" applyNumberFormat="1" applyFont="1" applyBorder="1" applyAlignment="1" applyProtection="1">
      <alignment vertical="center"/>
    </xf>
    <xf numFmtId="4" fontId="4" fillId="0" borderId="1" xfId="0" applyNumberFormat="1" applyFont="1" applyBorder="1" applyAlignment="1" applyProtection="1">
      <alignment horizontal="left" vertical="center" wrapText="1"/>
    </xf>
    <xf numFmtId="3" fontId="4" fillId="0" borderId="31" xfId="0" applyNumberFormat="1" applyFont="1" applyBorder="1" applyAlignment="1" applyProtection="1">
      <alignment horizontal="right" vertical="center" wrapText="1"/>
    </xf>
    <xf numFmtId="3" fontId="4" fillId="0" borderId="32" xfId="0" applyNumberFormat="1" applyFont="1" applyBorder="1" applyAlignment="1" applyProtection="1">
      <alignment horizontal="right" vertical="center" wrapText="1"/>
    </xf>
    <xf numFmtId="0" fontId="13" fillId="2" borderId="0" xfId="0" applyNumberFormat="1" applyFont="1" applyFill="1" applyBorder="1" applyAlignment="1" applyProtection="1">
      <alignment vertical="center"/>
    </xf>
    <xf numFmtId="1" fontId="13" fillId="0" borderId="0" xfId="0" applyNumberFormat="1" applyFont="1" applyFill="1" applyBorder="1" applyProtection="1"/>
    <xf numFmtId="4" fontId="13" fillId="0" borderId="0" xfId="0" applyNumberFormat="1" applyFont="1" applyBorder="1" applyAlignment="1" applyProtection="1">
      <alignment vertical="center"/>
    </xf>
    <xf numFmtId="4" fontId="4" fillId="0" borderId="6" xfId="0" applyNumberFormat="1" applyFont="1" applyBorder="1" applyAlignment="1" applyProtection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3" fontId="4" fillId="0" borderId="33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</xf>
    <xf numFmtId="4" fontId="13" fillId="0" borderId="31" xfId="0" applyNumberFormat="1" applyFont="1" applyBorder="1" applyAlignment="1" applyProtection="1">
      <alignment horizontal="right" vertical="center" shrinkToFit="1"/>
    </xf>
    <xf numFmtId="3" fontId="14" fillId="0" borderId="32" xfId="0" applyNumberFormat="1" applyFont="1" applyBorder="1" applyAlignment="1" applyProtection="1">
      <alignment horizontal="right" vertical="center" wrapText="1"/>
    </xf>
    <xf numFmtId="3" fontId="14" fillId="0" borderId="34" xfId="0" applyNumberFormat="1" applyFont="1" applyBorder="1" applyAlignment="1" applyProtection="1">
      <alignment horizontal="right" vertical="center" wrapText="1"/>
    </xf>
    <xf numFmtId="4" fontId="14" fillId="0" borderId="35" xfId="0" applyNumberFormat="1" applyFont="1" applyBorder="1" applyAlignment="1" applyProtection="1">
      <alignment horizontal="right" vertical="center" shrinkToFit="1"/>
    </xf>
    <xf numFmtId="4" fontId="14" fillId="0" borderId="32" xfId="0" applyNumberFormat="1" applyFont="1" applyBorder="1" applyAlignment="1" applyProtection="1">
      <alignment horizontal="right" vertical="center" wrapText="1"/>
    </xf>
    <xf numFmtId="4" fontId="14" fillId="0" borderId="32" xfId="0" applyNumberFormat="1" applyFont="1" applyBorder="1" applyAlignment="1" applyProtection="1">
      <alignment horizontal="right" vertical="center" shrinkToFit="1"/>
    </xf>
    <xf numFmtId="4" fontId="14" fillId="0" borderId="32" xfId="0" applyNumberFormat="1" applyFont="1" applyBorder="1" applyAlignment="1" applyProtection="1">
      <alignment horizontal="right" vertical="center" wrapText="1" shrinkToFit="1"/>
    </xf>
    <xf numFmtId="4" fontId="14" fillId="0" borderId="33" xfId="0" applyNumberFormat="1" applyFont="1" applyBorder="1" applyAlignment="1" applyProtection="1">
      <alignment horizontal="right" vertical="center" wrapText="1" shrinkToFit="1"/>
    </xf>
    <xf numFmtId="0" fontId="15" fillId="0" borderId="0" xfId="0" applyFont="1"/>
    <xf numFmtId="0" fontId="7" fillId="0" borderId="0" xfId="0" applyNumberFormat="1" applyFont="1" applyFill="1" applyBorder="1" applyAlignment="1" applyProtection="1">
      <alignment horizontal="left" vertical="center"/>
    </xf>
    <xf numFmtId="4" fontId="7" fillId="0" borderId="0" xfId="0" applyNumberFormat="1" applyFont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  <protection locked="0"/>
    </xf>
    <xf numFmtId="4" fontId="16" fillId="0" borderId="0" xfId="0" applyNumberFormat="1" applyFont="1" applyFill="1" applyBorder="1" applyAlignment="1" applyProtection="1">
      <alignment horizontal="center" vertical="center" wrapText="1"/>
    </xf>
    <xf numFmtId="4" fontId="16" fillId="0" borderId="0" xfId="0" applyNumberFormat="1" applyFont="1" applyBorder="1" applyAlignment="1" applyProtection="1">
      <alignment horizontal="center" vertical="center" wrapText="1"/>
    </xf>
    <xf numFmtId="4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5" xfId="0" applyNumberFormat="1" applyFont="1" applyBorder="1" applyAlignment="1" applyProtection="1">
      <alignment horizontal="center" vertical="center" wrapText="1"/>
    </xf>
    <xf numFmtId="4" fontId="4" fillId="0" borderId="9" xfId="0" applyNumberFormat="1" applyFont="1" applyBorder="1" applyAlignment="1" applyProtection="1">
      <alignment horizontal="center" vertical="center" wrapText="1"/>
    </xf>
    <xf numFmtId="4" fontId="4" fillId="0" borderId="17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 shrinkToFit="1"/>
      <protection locked="0"/>
    </xf>
    <xf numFmtId="4" fontId="4" fillId="0" borderId="4" xfId="0" applyNumberFormat="1" applyFont="1" applyFill="1" applyBorder="1" applyAlignment="1" applyProtection="1">
      <alignment vertical="center"/>
    </xf>
    <xf numFmtId="4" fontId="4" fillId="0" borderId="36" xfId="0" applyNumberFormat="1" applyFont="1" applyBorder="1" applyAlignment="1" applyProtection="1">
      <alignment horizontal="right" vertical="center" wrapText="1" shrinkToFit="1"/>
    </xf>
    <xf numFmtId="4" fontId="4" fillId="0" borderId="18" xfId="0" applyNumberFormat="1" applyFont="1" applyFill="1" applyBorder="1" applyAlignment="1" applyProtection="1">
      <alignment vertical="center"/>
    </xf>
    <xf numFmtId="4" fontId="4" fillId="0" borderId="2" xfId="0" applyNumberFormat="1" applyFont="1" applyBorder="1" applyAlignment="1" applyProtection="1">
      <alignment horizontal="right" vertical="center" wrapText="1" shrinkToFit="1"/>
    </xf>
    <xf numFmtId="4" fontId="4" fillId="0" borderId="1" xfId="0" applyNumberFormat="1" applyFont="1" applyBorder="1" applyAlignment="1" applyProtection="1">
      <alignment horizontal="right" vertical="center" wrapText="1" shrinkToFit="1"/>
    </xf>
    <xf numFmtId="4" fontId="4" fillId="0" borderId="8" xfId="0" applyNumberFormat="1" applyFont="1" applyFill="1" applyBorder="1" applyAlignment="1" applyProtection="1">
      <alignment horizontal="left" vertical="center"/>
    </xf>
    <xf numFmtId="4" fontId="4" fillId="0" borderId="27" xfId="0" applyNumberFormat="1" applyFont="1" applyBorder="1" applyAlignment="1" applyProtection="1">
      <alignment horizontal="right" vertical="center" wrapText="1" shrinkToFit="1"/>
    </xf>
    <xf numFmtId="4" fontId="4" fillId="0" borderId="29" xfId="0" applyNumberFormat="1" applyFont="1" applyFill="1" applyBorder="1" applyAlignment="1" applyProtection="1">
      <alignment vertical="center"/>
    </xf>
    <xf numFmtId="4" fontId="4" fillId="0" borderId="37" xfId="0" applyNumberFormat="1" applyFont="1" applyBorder="1" applyAlignment="1" applyProtection="1">
      <alignment horizontal="right" vertical="center" wrapText="1" shrinkToFit="1"/>
    </xf>
    <xf numFmtId="4" fontId="4" fillId="0" borderId="3" xfId="0" applyNumberFormat="1" applyFont="1" applyBorder="1" applyAlignment="1" applyProtection="1">
      <alignment horizontal="right" vertical="center" wrapText="1" shrinkToFit="1"/>
    </xf>
    <xf numFmtId="3" fontId="4" fillId="0" borderId="38" xfId="0" applyNumberFormat="1" applyFont="1" applyBorder="1" applyAlignment="1" applyProtection="1">
      <alignment horizontal="right" vertical="center" wrapText="1" shrinkToFit="1"/>
    </xf>
    <xf numFmtId="3" fontId="4" fillId="0" borderId="39" xfId="0" applyNumberFormat="1" applyFont="1" applyBorder="1" applyAlignment="1" applyProtection="1">
      <alignment horizontal="right" vertical="center" wrapText="1" shrinkToFit="1"/>
      <protection locked="0"/>
    </xf>
    <xf numFmtId="4" fontId="4" fillId="0" borderId="40" xfId="0" applyNumberFormat="1" applyFont="1" applyBorder="1" applyAlignment="1" applyProtection="1">
      <alignment horizontal="right" vertical="center" wrapText="1" shrinkToFit="1"/>
    </xf>
    <xf numFmtId="3" fontId="4" fillId="0" borderId="41" xfId="0" applyNumberFormat="1" applyFont="1" applyBorder="1" applyAlignment="1" applyProtection="1">
      <alignment horizontal="right" vertical="center" wrapText="1" shrinkToFit="1"/>
    </xf>
    <xf numFmtId="3" fontId="4" fillId="0" borderId="42" xfId="0" applyNumberFormat="1" applyFont="1" applyBorder="1" applyAlignment="1" applyProtection="1">
      <alignment horizontal="right" vertical="center" wrapText="1" shrinkToFit="1"/>
      <protection locked="0"/>
    </xf>
    <xf numFmtId="4" fontId="4" fillId="0" borderId="8" xfId="0" applyNumberFormat="1" applyFont="1" applyFill="1" applyBorder="1" applyAlignment="1" applyProtection="1">
      <alignment vertical="center"/>
    </xf>
    <xf numFmtId="4" fontId="4" fillId="0" borderId="26" xfId="0" applyNumberFormat="1" applyFont="1" applyBorder="1" applyAlignment="1" applyProtection="1">
      <alignment horizontal="right" vertical="center" wrapText="1" shrinkToFit="1"/>
    </xf>
    <xf numFmtId="4" fontId="4" fillId="0" borderId="8" xfId="0" applyNumberFormat="1" applyFont="1" applyBorder="1" applyAlignment="1" applyProtection="1">
      <alignment vertical="center"/>
    </xf>
    <xf numFmtId="4" fontId="4" fillId="0" borderId="24" xfId="0" applyNumberFormat="1" applyFont="1" applyFill="1" applyBorder="1" applyAlignment="1" applyProtection="1">
      <alignment vertical="center"/>
    </xf>
    <xf numFmtId="3" fontId="4" fillId="0" borderId="43" xfId="0" applyNumberFormat="1" applyFont="1" applyBorder="1" applyAlignment="1" applyProtection="1">
      <alignment horizontal="right" vertical="center" wrapText="1"/>
    </xf>
    <xf numFmtId="3" fontId="4" fillId="0" borderId="24" xfId="0" applyNumberFormat="1" applyFont="1" applyBorder="1" applyAlignment="1" applyProtection="1">
      <alignment horizontal="right" vertical="center" wrapText="1"/>
    </xf>
    <xf numFmtId="4" fontId="4" fillId="0" borderId="44" xfId="0" applyNumberFormat="1" applyFont="1" applyFill="1" applyBorder="1" applyAlignment="1" applyProtection="1">
      <alignment vertical="center"/>
    </xf>
    <xf numFmtId="4" fontId="4" fillId="0" borderId="45" xfId="0" applyNumberFormat="1" applyFont="1" applyBorder="1" applyAlignment="1" applyProtection="1">
      <alignment horizontal="right" vertical="center" wrapText="1" shrinkToFit="1"/>
    </xf>
    <xf numFmtId="3" fontId="4" fillId="0" borderId="44" xfId="0" applyNumberFormat="1" applyFont="1" applyBorder="1" applyAlignment="1" applyProtection="1">
      <alignment horizontal="right" vertical="center" wrapText="1"/>
    </xf>
    <xf numFmtId="4" fontId="4" fillId="0" borderId="1" xfId="0" applyNumberFormat="1" applyFont="1" applyFill="1" applyBorder="1" applyAlignment="1" applyProtection="1">
      <alignment vertical="center"/>
    </xf>
    <xf numFmtId="3" fontId="4" fillId="0" borderId="1" xfId="0" applyNumberFormat="1" applyFont="1" applyBorder="1" applyAlignment="1" applyProtection="1">
      <alignment horizontal="right" vertical="center" wrapText="1" shrinkToFit="1"/>
    </xf>
    <xf numFmtId="3" fontId="4" fillId="0" borderId="1" xfId="0" applyNumberFormat="1" applyFont="1" applyBorder="1" applyAlignment="1" applyProtection="1">
      <alignment horizontal="right" vertical="center" wrapText="1" shrinkToFit="1"/>
      <protection locked="0"/>
    </xf>
    <xf numFmtId="3" fontId="4" fillId="0" borderId="27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 applyProtection="1">
      <alignment horizontal="right" vertical="center" wrapText="1" shrinkToFit="1"/>
    </xf>
    <xf numFmtId="3" fontId="4" fillId="0" borderId="11" xfId="0" applyNumberFormat="1" applyFont="1" applyBorder="1" applyAlignment="1" applyProtection="1">
      <alignment horizontal="right" vertical="center" wrapText="1" shrinkToFit="1"/>
    </xf>
    <xf numFmtId="3" fontId="4" fillId="0" borderId="46" xfId="0" applyNumberFormat="1" applyFont="1" applyBorder="1" applyAlignment="1" applyProtection="1">
      <alignment horizontal="right" vertical="center" wrapText="1" shrinkToFit="1"/>
      <protection locked="0"/>
    </xf>
    <xf numFmtId="4" fontId="4" fillId="0" borderId="14" xfId="0" applyNumberFormat="1" applyFont="1" applyBorder="1" applyAlignment="1" applyProtection="1">
      <alignment horizontal="right" vertical="center" wrapText="1" shrinkToFit="1"/>
    </xf>
    <xf numFmtId="4" fontId="4" fillId="0" borderId="8" xfId="0" applyNumberFormat="1" applyFont="1" applyFill="1" applyBorder="1" applyAlignment="1" applyProtection="1">
      <alignment horizontal="center" vertical="center"/>
    </xf>
    <xf numFmtId="4" fontId="4" fillId="0" borderId="29" xfId="0" applyNumberFormat="1" applyFont="1" applyFill="1" applyBorder="1" applyAlignment="1" applyProtection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 wrapText="1" shrinkToFit="1"/>
    </xf>
    <xf numFmtId="4" fontId="4" fillId="0" borderId="34" xfId="0" applyNumberFormat="1" applyFont="1" applyBorder="1" applyAlignment="1" applyProtection="1">
      <alignment horizontal="right" vertical="center" wrapText="1" shrinkToFit="1"/>
    </xf>
    <xf numFmtId="3" fontId="4" fillId="0" borderId="33" xfId="0" applyNumberFormat="1" applyFont="1" applyBorder="1" applyAlignment="1" applyProtection="1">
      <alignment horizontal="right" vertical="center" wrapText="1" shrinkToFit="1"/>
    </xf>
    <xf numFmtId="4" fontId="4" fillId="0" borderId="0" xfId="0" applyNumberFormat="1" applyFont="1" applyAlignment="1" applyProtection="1">
      <protection locked="0"/>
    </xf>
    <xf numFmtId="4" fontId="4" fillId="0" borderId="0" xfId="0" applyNumberFormat="1" applyFont="1" applyBorder="1" applyAlignment="1" applyProtection="1">
      <alignment horizontal="right" vertical="center" wrapText="1"/>
    </xf>
    <xf numFmtId="4" fontId="4" fillId="0" borderId="18" xfId="0" applyNumberFormat="1" applyFont="1" applyFill="1" applyBorder="1" applyAlignment="1" applyProtection="1">
      <alignment horizontal="left" vertical="center"/>
    </xf>
    <xf numFmtId="4" fontId="4" fillId="0" borderId="8" xfId="0" applyNumberFormat="1" applyFont="1" applyBorder="1" applyAlignment="1" applyProtection="1">
      <alignment horizontal="right" vertical="center" wrapText="1" shrinkToFit="1"/>
    </xf>
    <xf numFmtId="4" fontId="4" fillId="0" borderId="28" xfId="0" applyNumberFormat="1" applyFont="1" applyFill="1" applyBorder="1" applyAlignment="1" applyProtection="1">
      <alignment vertical="center"/>
    </xf>
    <xf numFmtId="4" fontId="4" fillId="0" borderId="17" xfId="0" applyNumberFormat="1" applyFont="1" applyBorder="1" applyAlignment="1" applyProtection="1">
      <alignment vertical="center"/>
    </xf>
    <xf numFmtId="4" fontId="4" fillId="0" borderId="29" xfId="0" applyNumberFormat="1" applyFont="1" applyBorder="1" applyAlignment="1" applyProtection="1">
      <alignment horizontal="right" vertical="center" wrapText="1" shrinkToFit="1"/>
    </xf>
    <xf numFmtId="4" fontId="4" fillId="0" borderId="47" xfId="0" applyNumberFormat="1" applyFont="1" applyBorder="1" applyAlignment="1" applyProtection="1">
      <alignment horizontal="right" vertical="center" wrapText="1" shrinkToFit="1"/>
    </xf>
    <xf numFmtId="4" fontId="4" fillId="0" borderId="23" xfId="0" applyNumberFormat="1" applyFont="1" applyFill="1" applyBorder="1" applyAlignment="1" applyProtection="1">
      <alignment vertical="center"/>
    </xf>
    <xf numFmtId="4" fontId="4" fillId="0" borderId="4" xfId="0" applyNumberFormat="1" applyFont="1" applyBorder="1" applyAlignment="1" applyProtection="1">
      <alignment horizontal="right" vertical="center" wrapText="1" shrinkToFit="1"/>
    </xf>
    <xf numFmtId="4" fontId="4" fillId="0" borderId="44" xfId="0" applyNumberFormat="1" applyFont="1" applyBorder="1" applyAlignment="1" applyProtection="1">
      <alignment horizontal="right" vertical="center" wrapText="1" shrinkToFit="1"/>
    </xf>
    <xf numFmtId="4" fontId="4" fillId="0" borderId="29" xfId="0" applyNumberFormat="1" applyFont="1" applyFill="1" applyBorder="1" applyAlignment="1" applyProtection="1">
      <alignment horizontal="left" vertical="center"/>
    </xf>
    <xf numFmtId="4" fontId="4" fillId="0" borderId="48" xfId="0" applyNumberFormat="1" applyFont="1" applyBorder="1" applyAlignment="1" applyProtection="1">
      <alignment horizontal="right" vertical="center" wrapText="1" shrinkToFit="1"/>
    </xf>
    <xf numFmtId="4" fontId="4" fillId="0" borderId="30" xfId="0" applyNumberFormat="1" applyFont="1" applyBorder="1" applyAlignment="1" applyProtection="1">
      <alignment horizontal="right" vertical="center" wrapText="1" shrinkToFit="1"/>
    </xf>
    <xf numFmtId="4" fontId="4" fillId="0" borderId="19" xfId="0" applyNumberFormat="1" applyFont="1" applyBorder="1" applyAlignment="1" applyProtection="1">
      <alignment horizontal="right" vertical="center" wrapText="1" shrinkToFit="1"/>
    </xf>
    <xf numFmtId="4" fontId="4" fillId="0" borderId="23" xfId="0" applyNumberFormat="1" applyFont="1" applyBorder="1" applyAlignment="1" applyProtection="1">
      <alignment vertical="center"/>
    </xf>
    <xf numFmtId="4" fontId="4" fillId="0" borderId="5" xfId="0" applyNumberFormat="1" applyFont="1" applyBorder="1" applyAlignment="1" applyProtection="1">
      <alignment horizontal="right" vertical="center" wrapText="1" shrinkToFit="1"/>
    </xf>
    <xf numFmtId="0" fontId="1" fillId="0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left" vertical="center"/>
    </xf>
    <xf numFmtId="4" fontId="4" fillId="0" borderId="16" xfId="0" applyNumberFormat="1" applyFont="1" applyBorder="1" applyAlignment="1" applyProtection="1">
      <alignment horizontal="right" vertical="center" wrapText="1" shrinkToFit="1"/>
    </xf>
    <xf numFmtId="0" fontId="2" fillId="2" borderId="0" xfId="0" applyNumberFormat="1" applyFont="1" applyFill="1" applyBorder="1" applyAlignment="1" applyProtection="1">
      <alignment horizontal="right" vertical="center"/>
      <protection locked="0"/>
    </xf>
    <xf numFmtId="4" fontId="12" fillId="0" borderId="0" xfId="0" applyNumberFormat="1" applyFont="1" applyBorder="1" applyAlignment="1" applyProtection="1">
      <alignment horizontal="center" vertical="center"/>
      <protection locked="0"/>
    </xf>
    <xf numFmtId="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6" xfId="0" applyNumberFormat="1" applyFont="1" applyBorder="1" applyAlignment="1" applyProtection="1">
      <alignment horizontal="right" vertical="center" wrapText="1" shrinkToFit="1"/>
    </xf>
    <xf numFmtId="3" fontId="4" fillId="0" borderId="16" xfId="0" applyNumberFormat="1" applyFont="1" applyBorder="1" applyAlignment="1" applyProtection="1">
      <alignment horizontal="right" vertical="center" wrapText="1" shrinkToFit="1"/>
      <protection locked="0"/>
    </xf>
    <xf numFmtId="0" fontId="0" fillId="0" borderId="0" xfId="0" applyProtection="1"/>
    <xf numFmtId="4" fontId="16" fillId="0" borderId="0" xfId="0" applyNumberFormat="1" applyFont="1" applyFill="1" applyBorder="1" applyAlignment="1" applyProtection="1">
      <alignment horizontal="center" vertical="center"/>
    </xf>
    <xf numFmtId="4" fontId="4" fillId="0" borderId="6" xfId="0" applyNumberFormat="1" applyFont="1" applyBorder="1" applyAlignment="1" applyProtection="1">
      <alignment vertical="center"/>
    </xf>
    <xf numFmtId="4" fontId="4" fillId="0" borderId="6" xfId="0" applyNumberFormat="1" applyFont="1" applyBorder="1" applyAlignment="1">
      <alignment vertical="center"/>
    </xf>
    <xf numFmtId="4" fontId="4" fillId="0" borderId="1" xfId="0" applyNumberFormat="1" applyFont="1" applyBorder="1" applyAlignment="1" applyProtection="1">
      <alignment horizontal="right" vertical="center" shrinkToFit="1"/>
    </xf>
    <xf numFmtId="3" fontId="4" fillId="0" borderId="1" xfId="0" applyNumberFormat="1" applyFont="1" applyBorder="1" applyAlignment="1" applyProtection="1">
      <alignment horizontal="right" vertical="center" shrinkToFit="1"/>
    </xf>
    <xf numFmtId="4" fontId="13" fillId="0" borderId="1" xfId="0" applyNumberFormat="1" applyFont="1" applyFill="1" applyBorder="1" applyAlignment="1" applyProtection="1">
      <alignment horizontal="centerContinuous" vertical="center"/>
    </xf>
    <xf numFmtId="0" fontId="4" fillId="2" borderId="0" xfId="0" applyNumberFormat="1" applyFont="1" applyFill="1" applyBorder="1" applyAlignment="1" applyProtection="1">
      <alignment horizontal="right" vertical="center"/>
      <protection locked="0"/>
    </xf>
    <xf numFmtId="4" fontId="16" fillId="0" borderId="0" xfId="0" applyNumberFormat="1" applyFont="1" applyFill="1" applyBorder="1" applyAlignment="1" applyProtection="1">
      <alignment horizontal="center" vertical="center"/>
      <protection locked="0"/>
    </xf>
    <xf numFmtId="3" fontId="4" fillId="0" borderId="5" xfId="0" applyNumberFormat="1" applyFont="1" applyBorder="1" applyAlignment="1" applyProtection="1">
      <alignment horizontal="right" vertical="center" shrinkToFit="1"/>
    </xf>
    <xf numFmtId="3" fontId="4" fillId="0" borderId="17" xfId="0" applyNumberFormat="1" applyFont="1" applyBorder="1" applyAlignment="1" applyProtection="1">
      <alignment horizontal="right" vertical="center" shrinkToFit="1"/>
    </xf>
    <xf numFmtId="3" fontId="4" fillId="0" borderId="1" xfId="0" applyNumberFormat="1" applyFont="1" applyBorder="1" applyAlignment="1" applyProtection="1">
      <alignment horizontal="right" vertical="center" shrinkToFit="1"/>
      <protection locked="0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 applyBorder="1" applyAlignment="1" applyProtection="1">
      <alignment horizontal="center" vertical="center"/>
      <protection locked="0"/>
    </xf>
    <xf numFmtId="4" fontId="4" fillId="0" borderId="0" xfId="0" applyNumberFormat="1" applyFont="1" applyBorder="1" applyAlignment="1" applyProtection="1">
      <alignment horizontal="left" vertical="center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vertical="center"/>
    </xf>
    <xf numFmtId="4" fontId="4" fillId="0" borderId="49" xfId="0" applyNumberFormat="1" applyFont="1" applyBorder="1" applyAlignment="1" applyProtection="1">
      <alignment horizontal="right" vertical="center" wrapText="1" shrinkToFit="1"/>
      <protection locked="0"/>
    </xf>
    <xf numFmtId="4" fontId="4" fillId="0" borderId="18" xfId="0" applyNumberFormat="1" applyFont="1" applyBorder="1" applyAlignment="1" applyProtection="1">
      <alignment horizontal="left" vertical="center"/>
    </xf>
    <xf numFmtId="4" fontId="4" fillId="0" borderId="8" xfId="0" applyNumberFormat="1" applyFont="1" applyBorder="1" applyAlignment="1" applyProtection="1">
      <alignment horizontal="left" vertical="center"/>
    </xf>
    <xf numFmtId="4" fontId="4" fillId="0" borderId="42" xfId="0" applyNumberFormat="1" applyFont="1" applyBorder="1" applyAlignment="1" applyProtection="1">
      <alignment horizontal="right" vertical="center" wrapText="1" shrinkToFit="1"/>
      <protection locked="0"/>
    </xf>
    <xf numFmtId="4" fontId="4" fillId="0" borderId="29" xfId="0" applyNumberFormat="1" applyFont="1" applyBorder="1" applyAlignment="1" applyProtection="1">
      <alignment horizontal="left" vertical="center"/>
    </xf>
    <xf numFmtId="4" fontId="4" fillId="0" borderId="24" xfId="0" applyNumberFormat="1" applyFont="1" applyBorder="1" applyAlignment="1" applyProtection="1">
      <alignment horizontal="left" vertical="center"/>
    </xf>
    <xf numFmtId="3" fontId="4" fillId="0" borderId="4" xfId="0" applyNumberFormat="1" applyFont="1" applyBorder="1" applyAlignment="1" applyProtection="1">
      <alignment horizontal="right" vertical="center" wrapText="1"/>
    </xf>
    <xf numFmtId="4" fontId="4" fillId="0" borderId="23" xfId="0" applyNumberFormat="1" applyFont="1" applyBorder="1" applyAlignment="1" applyProtection="1">
      <alignment horizontal="left" vertical="center"/>
    </xf>
    <xf numFmtId="3" fontId="4" fillId="0" borderId="43" xfId="0" applyNumberFormat="1" applyFont="1" applyBorder="1" applyAlignment="1" applyProtection="1">
      <alignment horizontal="right" vertical="center"/>
    </xf>
    <xf numFmtId="3" fontId="4" fillId="0" borderId="24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>
      <alignment horizontal="right" vertical="center" wrapText="1"/>
    </xf>
    <xf numFmtId="4" fontId="4" fillId="0" borderId="27" xfId="0" applyNumberFormat="1" applyFont="1" applyBorder="1" applyAlignment="1" applyProtection="1">
      <alignment horizontal="left" vertical="center"/>
    </xf>
    <xf numFmtId="3" fontId="4" fillId="0" borderId="11" xfId="0" applyNumberFormat="1" applyFont="1" applyBorder="1" applyAlignment="1" applyProtection="1">
      <alignment horizontal="right" vertical="center" wrapText="1"/>
    </xf>
    <xf numFmtId="4" fontId="4" fillId="0" borderId="50" xfId="0" applyNumberFormat="1" applyFont="1" applyBorder="1" applyAlignment="1" applyProtection="1">
      <alignment horizontal="left" vertical="center"/>
    </xf>
    <xf numFmtId="3" fontId="4" fillId="0" borderId="27" xfId="0" applyNumberFormat="1" applyFont="1" applyBorder="1" applyAlignment="1" applyProtection="1">
      <alignment horizontal="right" vertical="center"/>
    </xf>
    <xf numFmtId="4" fontId="4" fillId="0" borderId="1" xfId="0" applyNumberFormat="1" applyFont="1" applyBorder="1" applyAlignment="1" applyProtection="1">
      <alignment horizontal="left" vertical="center"/>
    </xf>
    <xf numFmtId="4" fontId="4" fillId="0" borderId="1" xfId="0" applyNumberFormat="1" applyFont="1" applyBorder="1" applyAlignment="1" applyProtection="1">
      <alignment horizontal="right" vertical="center" wrapText="1" shrinkToFit="1"/>
      <protection locked="0"/>
    </xf>
    <xf numFmtId="4" fontId="4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NumberFormat="1" applyFont="1" applyFill="1" applyAlignment="1" applyProtection="1">
      <alignment horizontal="center" vertical="center"/>
    </xf>
    <xf numFmtId="0" fontId="17" fillId="0" borderId="0" xfId="0" applyNumberFormat="1" applyFont="1" applyFill="1" applyAlignment="1" applyProtection="1">
      <alignment vertical="center"/>
    </xf>
    <xf numFmtId="0" fontId="18" fillId="0" borderId="0" xfId="0" applyNumberFormat="1" applyFont="1" applyFill="1" applyAlignment="1" applyProtection="1">
      <alignment horizontal="center" vertical="center"/>
    </xf>
    <xf numFmtId="0" fontId="18" fillId="0" borderId="0" xfId="0" applyNumberFormat="1" applyFont="1" applyFill="1" applyAlignment="1" applyProtection="1">
      <alignment vertical="center"/>
      <protection locked="0"/>
    </xf>
    <xf numFmtId="0" fontId="18" fillId="0" borderId="0" xfId="0" applyNumberFormat="1" applyFont="1" applyFill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showGridLines="0" showZeros="0" workbookViewId="0">
      <selection activeCell="A1" sqref="A1:F1"/>
    </sheetView>
  </sheetViews>
  <sheetFormatPr defaultColWidth="9" defaultRowHeight="14.25" outlineLevelCol="5"/>
  <cols>
    <col min="1" max="1" width="34.1333333333333" customWidth="1"/>
    <col min="2" max="2" width="19.6333333333333" customWidth="1"/>
    <col min="3" max="3" width="42.6333333333333" customWidth="1"/>
    <col min="4" max="4" width="19.6333333333333" customWidth="1"/>
    <col min="5" max="5" width="33.8833333333333" customWidth="1"/>
    <col min="6" max="6" width="19.6333333333333" customWidth="1"/>
  </cols>
  <sheetData>
    <row r="1" ht="15.75" customHeight="1" spans="1:6">
      <c r="A1" s="246" t="s">
        <v>0</v>
      </c>
      <c r="B1" s="246"/>
      <c r="C1" s="246"/>
      <c r="D1" s="247"/>
      <c r="E1" s="246"/>
      <c r="F1" s="246"/>
    </row>
    <row r="2" ht="33.75" customHeight="1" spans="1:6">
      <c r="A2" s="132" t="s">
        <v>1</v>
      </c>
      <c r="B2" s="132"/>
      <c r="C2" s="132"/>
      <c r="D2" s="248"/>
      <c r="E2" s="132"/>
      <c r="F2" s="132"/>
    </row>
    <row r="3" ht="15.75" customHeight="1" spans="1:6">
      <c r="A3" s="55" t="s">
        <v>2</v>
      </c>
      <c r="B3" s="55"/>
      <c r="C3" s="55"/>
      <c r="D3" s="249"/>
      <c r="E3" s="55"/>
      <c r="F3" s="56" t="s">
        <v>3</v>
      </c>
    </row>
    <row r="4" ht="17" customHeight="1" spans="1:6">
      <c r="A4" s="57" t="s">
        <v>4</v>
      </c>
      <c r="B4" s="57"/>
      <c r="C4" s="57" t="s">
        <v>5</v>
      </c>
      <c r="D4" s="250"/>
      <c r="E4" s="57"/>
      <c r="F4" s="57"/>
    </row>
    <row r="5" ht="17" customHeight="1" spans="1:6">
      <c r="A5" s="57" t="s">
        <v>6</v>
      </c>
      <c r="B5" s="57" t="s">
        <v>7</v>
      </c>
      <c r="C5" s="61" t="s">
        <v>8</v>
      </c>
      <c r="D5" s="250" t="s">
        <v>7</v>
      </c>
      <c r="E5" s="57" t="s">
        <v>9</v>
      </c>
      <c r="F5" s="57" t="s">
        <v>7</v>
      </c>
    </row>
    <row r="6" ht="14.75" customHeight="1" spans="1:6">
      <c r="A6" s="251" t="s">
        <v>10</v>
      </c>
      <c r="B6" s="178">
        <v>28949586</v>
      </c>
      <c r="C6" s="252" t="s">
        <v>11</v>
      </c>
      <c r="D6" s="253">
        <v>0</v>
      </c>
      <c r="E6" s="254" t="s">
        <v>12</v>
      </c>
      <c r="F6" s="172">
        <v>2562083</v>
      </c>
    </row>
    <row r="7" ht="14.75" customHeight="1" spans="1:6">
      <c r="A7" s="255" t="s">
        <v>13</v>
      </c>
      <c r="B7" s="181">
        <v>0</v>
      </c>
      <c r="C7" s="252" t="s">
        <v>14</v>
      </c>
      <c r="D7" s="256">
        <v>0</v>
      </c>
      <c r="E7" s="257" t="s">
        <v>15</v>
      </c>
      <c r="F7" s="191">
        <v>30432731.8</v>
      </c>
    </row>
    <row r="8" ht="14.75" customHeight="1" spans="1:6">
      <c r="A8" s="255" t="s">
        <v>16</v>
      </c>
      <c r="B8" s="181">
        <v>0</v>
      </c>
      <c r="C8" s="252" t="s">
        <v>17</v>
      </c>
      <c r="D8" s="256">
        <v>0</v>
      </c>
      <c r="E8" s="257" t="s">
        <v>18</v>
      </c>
      <c r="F8" s="191">
        <v>0</v>
      </c>
    </row>
    <row r="9" ht="14.75" customHeight="1" spans="1:6">
      <c r="A9" s="255" t="s">
        <v>19</v>
      </c>
      <c r="B9" s="181">
        <v>0</v>
      </c>
      <c r="C9" s="252" t="s">
        <v>20</v>
      </c>
      <c r="D9" s="256">
        <v>0</v>
      </c>
      <c r="E9" s="257" t="s">
        <v>21</v>
      </c>
      <c r="F9" s="191">
        <v>0</v>
      </c>
    </row>
    <row r="10" ht="14.75" customHeight="1" spans="1:6">
      <c r="A10" s="255" t="s">
        <v>22</v>
      </c>
      <c r="B10" s="181">
        <v>0</v>
      </c>
      <c r="C10" s="252" t="s">
        <v>23</v>
      </c>
      <c r="D10" s="256">
        <v>0</v>
      </c>
      <c r="E10" s="257" t="s">
        <v>24</v>
      </c>
      <c r="F10" s="191">
        <v>0</v>
      </c>
    </row>
    <row r="11" ht="14.75" customHeight="1" spans="1:6">
      <c r="A11" s="255" t="s">
        <v>25</v>
      </c>
      <c r="B11" s="181" t="s">
        <v>26</v>
      </c>
      <c r="C11" s="252" t="s">
        <v>27</v>
      </c>
      <c r="D11" s="256">
        <v>0</v>
      </c>
      <c r="E11" s="257" t="s">
        <v>28</v>
      </c>
      <c r="F11" s="191">
        <v>121840.37</v>
      </c>
    </row>
    <row r="12" ht="14.75" customHeight="1" spans="1:6">
      <c r="A12" s="255" t="s">
        <v>29</v>
      </c>
      <c r="B12" s="220">
        <v>0</v>
      </c>
      <c r="C12" s="252" t="s">
        <v>30</v>
      </c>
      <c r="D12" s="256">
        <v>0</v>
      </c>
      <c r="E12" s="257" t="s">
        <v>31</v>
      </c>
      <c r="F12" s="191">
        <v>0</v>
      </c>
    </row>
    <row r="13" ht="14.75" customHeight="1" spans="1:6">
      <c r="A13" s="258"/>
      <c r="B13" s="259" t="s">
        <v>26</v>
      </c>
      <c r="C13" s="252" t="s">
        <v>32</v>
      </c>
      <c r="D13" s="256">
        <v>234884</v>
      </c>
      <c r="E13" s="257" t="s">
        <v>33</v>
      </c>
      <c r="F13" s="191">
        <v>0</v>
      </c>
    </row>
    <row r="14" ht="14.75" customHeight="1" spans="1:6">
      <c r="A14" s="258"/>
      <c r="B14" s="129" t="s">
        <v>26</v>
      </c>
      <c r="C14" s="252" t="s">
        <v>34</v>
      </c>
      <c r="D14" s="256">
        <v>0</v>
      </c>
      <c r="E14" s="257" t="s">
        <v>35</v>
      </c>
      <c r="F14" s="191">
        <v>0</v>
      </c>
    </row>
    <row r="15" ht="14.75" customHeight="1" spans="1:6">
      <c r="A15" s="258"/>
      <c r="B15" s="129" t="s">
        <v>26</v>
      </c>
      <c r="C15" s="252" t="s">
        <v>36</v>
      </c>
      <c r="D15" s="256">
        <v>117442</v>
      </c>
      <c r="E15" s="257" t="s">
        <v>37</v>
      </c>
      <c r="F15" s="228">
        <v>0</v>
      </c>
    </row>
    <row r="16" ht="14.75" customHeight="1" spans="1:6">
      <c r="A16" s="258"/>
      <c r="B16" s="129" t="s">
        <v>26</v>
      </c>
      <c r="C16" s="252" t="s">
        <v>38</v>
      </c>
      <c r="D16" s="256">
        <v>0</v>
      </c>
      <c r="E16" s="260"/>
      <c r="F16" s="261" t="s">
        <v>26</v>
      </c>
    </row>
    <row r="17" ht="14.75" customHeight="1" spans="1:6">
      <c r="A17" s="258"/>
      <c r="B17" s="129" t="s">
        <v>26</v>
      </c>
      <c r="C17" s="252" t="s">
        <v>39</v>
      </c>
      <c r="D17" s="256">
        <v>3082486.17</v>
      </c>
      <c r="E17" s="260"/>
      <c r="F17" s="262"/>
    </row>
    <row r="18" ht="14.75" customHeight="1" spans="1:6">
      <c r="A18" s="258"/>
      <c r="B18" s="129" t="s">
        <v>26</v>
      </c>
      <c r="C18" s="252" t="s">
        <v>40</v>
      </c>
      <c r="D18" s="256">
        <v>0</v>
      </c>
      <c r="E18" s="260"/>
      <c r="F18" s="262"/>
    </row>
    <row r="19" ht="14.75" customHeight="1" spans="1:6">
      <c r="A19" s="258"/>
      <c r="B19" s="129" t="s">
        <v>26</v>
      </c>
      <c r="C19" s="252" t="s">
        <v>41</v>
      </c>
      <c r="D19" s="256">
        <v>0</v>
      </c>
      <c r="E19" s="260"/>
      <c r="F19" s="262"/>
    </row>
    <row r="20" ht="14.75" customHeight="1" spans="1:6">
      <c r="A20" s="258"/>
      <c r="B20" s="129" t="s">
        <v>26</v>
      </c>
      <c r="C20" s="252" t="s">
        <v>42</v>
      </c>
      <c r="D20" s="256">
        <v>0</v>
      </c>
      <c r="E20" s="260"/>
      <c r="F20" s="262"/>
    </row>
    <row r="21" ht="14.75" customHeight="1" spans="1:6">
      <c r="A21" s="258"/>
      <c r="B21" s="129"/>
      <c r="C21" s="252" t="s">
        <v>43</v>
      </c>
      <c r="D21" s="256">
        <v>0</v>
      </c>
      <c r="E21" s="260"/>
      <c r="F21" s="262"/>
    </row>
    <row r="22" ht="14.75" customHeight="1" spans="1:6">
      <c r="A22" s="258"/>
      <c r="B22" s="129"/>
      <c r="C22" s="252" t="s">
        <v>44</v>
      </c>
      <c r="D22" s="256">
        <v>0</v>
      </c>
      <c r="E22" s="260"/>
      <c r="F22" s="262"/>
    </row>
    <row r="23" ht="14.75" customHeight="1" spans="1:6">
      <c r="A23" s="258"/>
      <c r="B23" s="129"/>
      <c r="C23" s="252" t="s">
        <v>45</v>
      </c>
      <c r="D23" s="256">
        <v>0</v>
      </c>
      <c r="E23" s="260"/>
      <c r="F23" s="262"/>
    </row>
    <row r="24" ht="14.75" customHeight="1" spans="1:6">
      <c r="A24" s="258"/>
      <c r="B24" s="129"/>
      <c r="C24" s="252" t="s">
        <v>46</v>
      </c>
      <c r="D24" s="256">
        <v>0</v>
      </c>
      <c r="E24" s="260"/>
      <c r="F24" s="262"/>
    </row>
    <row r="25" ht="14.75" customHeight="1" spans="1:6">
      <c r="A25" s="258"/>
      <c r="B25" s="129"/>
      <c r="C25" s="252" t="s">
        <v>47</v>
      </c>
      <c r="D25" s="256">
        <v>29681843</v>
      </c>
      <c r="E25" s="260"/>
      <c r="F25" s="262"/>
    </row>
    <row r="26" ht="14.75" customHeight="1" spans="1:6">
      <c r="A26" s="258"/>
      <c r="B26" s="129"/>
      <c r="C26" s="252" t="s">
        <v>48</v>
      </c>
      <c r="D26" s="256">
        <v>0</v>
      </c>
      <c r="E26" s="260"/>
      <c r="F26" s="262"/>
    </row>
    <row r="27" ht="14.75" customHeight="1" spans="1:6">
      <c r="A27" s="258"/>
      <c r="B27" s="129"/>
      <c r="C27" s="252" t="s">
        <v>49</v>
      </c>
      <c r="D27" s="256">
        <v>0</v>
      </c>
      <c r="E27" s="260"/>
      <c r="F27" s="262"/>
    </row>
    <row r="28" ht="14.75" customHeight="1" spans="1:6">
      <c r="A28" s="258"/>
      <c r="B28" s="129"/>
      <c r="C28" s="252" t="s">
        <v>50</v>
      </c>
      <c r="D28" s="256">
        <v>0</v>
      </c>
      <c r="E28" s="260"/>
      <c r="F28" s="262"/>
    </row>
    <row r="29" ht="14.75" customHeight="1" spans="1:6">
      <c r="A29" s="258"/>
      <c r="B29" s="129"/>
      <c r="C29" s="252" t="s">
        <v>51</v>
      </c>
      <c r="D29" s="256">
        <v>0</v>
      </c>
      <c r="E29" s="260"/>
      <c r="F29" s="262"/>
    </row>
    <row r="30" ht="14.75" customHeight="1" spans="1:6">
      <c r="A30" s="258"/>
      <c r="B30" s="129"/>
      <c r="C30" s="252" t="s">
        <v>52</v>
      </c>
      <c r="D30" s="256">
        <v>0</v>
      </c>
      <c r="E30" s="260"/>
      <c r="F30" s="262"/>
    </row>
    <row r="31" ht="14.75" customHeight="1" spans="1:6">
      <c r="A31" s="258"/>
      <c r="B31" s="192"/>
      <c r="C31" s="252" t="s">
        <v>53</v>
      </c>
      <c r="D31" s="256">
        <v>0</v>
      </c>
      <c r="E31" s="260"/>
      <c r="F31" s="262"/>
    </row>
    <row r="32" ht="14.75" customHeight="1" spans="1:6">
      <c r="A32" s="255"/>
      <c r="B32" s="263"/>
      <c r="C32" s="252" t="s">
        <v>54</v>
      </c>
      <c r="D32" s="256">
        <v>0</v>
      </c>
      <c r="E32" s="260"/>
      <c r="F32" s="262"/>
    </row>
    <row r="33" ht="14.75" customHeight="1" spans="1:6">
      <c r="A33" s="264"/>
      <c r="B33" s="265"/>
      <c r="C33" s="252" t="s">
        <v>55</v>
      </c>
      <c r="D33" s="256">
        <v>0</v>
      </c>
      <c r="E33" s="266"/>
      <c r="F33" s="267"/>
    </row>
    <row r="34" ht="14.75" customHeight="1" spans="1:6">
      <c r="A34" s="268"/>
      <c r="B34" s="130"/>
      <c r="C34" s="252" t="s">
        <v>56</v>
      </c>
      <c r="D34" s="269">
        <v>0</v>
      </c>
      <c r="E34" s="268"/>
      <c r="F34" s="81"/>
    </row>
    <row r="35" ht="14.75" customHeight="1" spans="1:6">
      <c r="A35" s="268"/>
      <c r="B35" s="130"/>
      <c r="C35" s="252" t="s">
        <v>57</v>
      </c>
      <c r="D35" s="269">
        <v>0</v>
      </c>
      <c r="E35" s="268"/>
      <c r="F35" s="81"/>
    </row>
    <row r="36" ht="14.75" customHeight="1" spans="1:6">
      <c r="A36" s="57" t="s">
        <v>58</v>
      </c>
      <c r="B36" s="173">
        <f>SUM(B6:B12)</f>
        <v>28949586</v>
      </c>
      <c r="C36" s="57" t="s">
        <v>59</v>
      </c>
      <c r="D36" s="250" t="s">
        <v>60</v>
      </c>
      <c r="E36" s="57"/>
      <c r="F36" s="173">
        <f>SUM(F6:F15)</f>
        <v>33116655.17</v>
      </c>
    </row>
    <row r="37" ht="14.75" customHeight="1" spans="1:6">
      <c r="A37" s="268" t="s">
        <v>61</v>
      </c>
      <c r="B37" s="194"/>
      <c r="C37" s="268" t="s">
        <v>62</v>
      </c>
      <c r="D37" s="270"/>
      <c r="E37" s="268"/>
      <c r="F37" s="81"/>
    </row>
    <row r="38" ht="14.75" customHeight="1" spans="1:6">
      <c r="A38" s="268" t="s">
        <v>63</v>
      </c>
      <c r="B38" s="173">
        <v>4167069.17</v>
      </c>
      <c r="C38" s="268" t="s">
        <v>64</v>
      </c>
      <c r="D38" s="270"/>
      <c r="E38" s="268"/>
      <c r="F38" s="81"/>
    </row>
    <row r="39" ht="14.75" customHeight="1" spans="1:6">
      <c r="A39" s="268"/>
      <c r="B39" s="194"/>
      <c r="C39" s="268" t="s">
        <v>65</v>
      </c>
      <c r="D39" s="270"/>
      <c r="E39" s="268"/>
      <c r="F39" s="81"/>
    </row>
    <row r="40" ht="14.75" hidden="1" customHeight="1" spans="1:6">
      <c r="A40" s="268"/>
      <c r="B40" s="194"/>
      <c r="C40" s="268"/>
      <c r="D40" s="270"/>
      <c r="E40" s="268"/>
      <c r="F40" s="81"/>
    </row>
    <row r="41" ht="14.75" customHeight="1" spans="1:6">
      <c r="A41" s="57" t="s">
        <v>66</v>
      </c>
      <c r="B41" s="173">
        <f>SUM(B36:B38)</f>
        <v>33116655.17</v>
      </c>
      <c r="C41" s="57" t="s">
        <v>67</v>
      </c>
      <c r="D41" s="250"/>
      <c r="E41" s="57"/>
      <c r="F41" s="173">
        <f>SUM(F36:F39)</f>
        <v>33116655.17</v>
      </c>
    </row>
    <row r="42" ht="24.75" customHeight="1" spans="1:6">
      <c r="A42" s="271"/>
      <c r="B42" s="272"/>
      <c r="C42" s="273"/>
      <c r="D42" s="274"/>
      <c r="E42" s="275"/>
      <c r="F42" s="275"/>
    </row>
  </sheetData>
  <mergeCells count="11">
    <mergeCell ref="A1:F1"/>
    <mergeCell ref="A2:F2"/>
    <mergeCell ref="A3:E3"/>
    <mergeCell ref="A4:B4"/>
    <mergeCell ref="C4:F4"/>
    <mergeCell ref="C36:E36"/>
    <mergeCell ref="C37:E37"/>
    <mergeCell ref="C38:E38"/>
    <mergeCell ref="C39:E39"/>
    <mergeCell ref="C40:E40"/>
    <mergeCell ref="C41:E41"/>
  </mergeCells>
  <printOptions horizontalCentered="1"/>
  <pageMargins left="0.7875" right="0.7875" top="0.945138888888889" bottom="0.630555555555556" header="0.590277777777778" footer="0.590277777777778"/>
  <pageSetup paperSize="9" scale="80" fitToHeight="50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showGridLines="0" showZeros="0" workbookViewId="0">
      <selection activeCell="A1" sqref="A1:O1"/>
    </sheetView>
  </sheetViews>
  <sheetFormatPr defaultColWidth="9" defaultRowHeight="14.25"/>
  <cols>
    <col min="1" max="1" width="4.63333333333333" customWidth="1"/>
    <col min="2" max="3" width="3.5" customWidth="1"/>
    <col min="5" max="5" width="47.6333333333333" customWidth="1"/>
    <col min="6" max="6" width="11.6333333333333" customWidth="1"/>
    <col min="7" max="7" width="10.6333333333333" customWidth="1"/>
    <col min="8" max="8" width="9" customWidth="1"/>
    <col min="9" max="10" width="10.6333333333333" customWidth="1"/>
    <col min="11" max="11" width="9" customWidth="1"/>
    <col min="12" max="13" width="10.6333333333333" customWidth="1"/>
    <col min="14" max="15" width="9" customWidth="1"/>
  </cols>
  <sheetData>
    <row r="1" ht="15.75" customHeight="1" spans="1:15">
      <c r="A1" s="66" t="s">
        <v>368</v>
      </c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ht="33.75" customHeight="1" spans="1:15">
      <c r="A2" s="68" t="s">
        <v>369</v>
      </c>
      <c r="B2" s="68"/>
      <c r="C2" s="68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ht="15.75" customHeight="1" spans="1:15">
      <c r="A3" s="42" t="s">
        <v>2</v>
      </c>
      <c r="B3" s="42"/>
      <c r="C3" s="42"/>
      <c r="D3" s="70"/>
      <c r="E3" s="70"/>
      <c r="F3" s="71"/>
      <c r="G3" s="71"/>
      <c r="H3" s="71"/>
      <c r="I3" s="71"/>
      <c r="J3" s="71"/>
      <c r="K3" s="71"/>
      <c r="L3" s="71"/>
      <c r="M3" s="71"/>
      <c r="N3" s="71"/>
      <c r="O3" s="71" t="s">
        <v>3</v>
      </c>
    </row>
    <row r="4" spans="1:15">
      <c r="A4" s="45" t="s">
        <v>6</v>
      </c>
      <c r="B4" s="45"/>
      <c r="C4" s="45"/>
      <c r="D4" s="72"/>
      <c r="E4" s="72"/>
      <c r="F4" s="72" t="s">
        <v>70</v>
      </c>
      <c r="G4" s="72" t="s">
        <v>370</v>
      </c>
      <c r="H4" s="72"/>
      <c r="I4" s="72"/>
      <c r="J4" s="72" t="s">
        <v>194</v>
      </c>
      <c r="K4" s="72"/>
      <c r="L4" s="72"/>
      <c r="M4" s="72" t="s">
        <v>195</v>
      </c>
      <c r="N4" s="72"/>
      <c r="O4" s="72"/>
    </row>
    <row r="5" spans="1:15">
      <c r="A5" s="45" t="s">
        <v>80</v>
      </c>
      <c r="B5" s="45"/>
      <c r="C5" s="45"/>
      <c r="D5" s="73" t="s">
        <v>81</v>
      </c>
      <c r="E5" s="73" t="s">
        <v>349</v>
      </c>
      <c r="F5" s="72"/>
      <c r="G5" s="73" t="s">
        <v>85</v>
      </c>
      <c r="H5" s="73" t="s">
        <v>116</v>
      </c>
      <c r="I5" s="72" t="s">
        <v>117</v>
      </c>
      <c r="J5" s="73" t="s">
        <v>85</v>
      </c>
      <c r="K5" s="73" t="s">
        <v>116</v>
      </c>
      <c r="L5" s="72" t="s">
        <v>117</v>
      </c>
      <c r="M5" s="73" t="s">
        <v>85</v>
      </c>
      <c r="N5" s="73" t="s">
        <v>116</v>
      </c>
      <c r="O5" s="72" t="s">
        <v>117</v>
      </c>
    </row>
    <row r="6" ht="23.25" customHeight="1" spans="1:15">
      <c r="A6" s="47" t="s">
        <v>90</v>
      </c>
      <c r="B6" s="46" t="s">
        <v>91</v>
      </c>
      <c r="C6" s="46" t="s">
        <v>92</v>
      </c>
      <c r="D6" s="73"/>
      <c r="E6" s="73"/>
      <c r="F6" s="72"/>
      <c r="G6" s="73"/>
      <c r="H6" s="73"/>
      <c r="I6" s="72"/>
      <c r="J6" s="73"/>
      <c r="K6" s="73"/>
      <c r="L6" s="72"/>
      <c r="M6" s="73"/>
      <c r="N6" s="73"/>
      <c r="O6" s="72"/>
    </row>
    <row r="7" ht="20" customHeight="1" spans="1:15">
      <c r="A7" s="64" t="s">
        <v>26</v>
      </c>
      <c r="B7" s="64" t="s">
        <v>26</v>
      </c>
      <c r="C7" s="64" t="s">
        <v>26</v>
      </c>
      <c r="D7" s="74" t="s">
        <v>26</v>
      </c>
      <c r="E7" s="74" t="s">
        <v>26</v>
      </c>
      <c r="F7" s="75">
        <f t="shared" ref="F7:F16" si="0">SUM(G7,J7,M7)</f>
        <v>0</v>
      </c>
      <c r="G7" s="75">
        <f t="shared" ref="G7:G16" si="1">SUM(H7:I7)</f>
        <v>0</v>
      </c>
      <c r="H7" s="76" t="s">
        <v>26</v>
      </c>
      <c r="I7" s="75" t="s">
        <v>26</v>
      </c>
      <c r="J7" s="75">
        <f t="shared" ref="J7:J16" si="2">SUM(K7:L7)</f>
        <v>0</v>
      </c>
      <c r="K7" s="76" t="s">
        <v>26</v>
      </c>
      <c r="L7" s="76" t="s">
        <v>26</v>
      </c>
      <c r="M7" s="75">
        <f t="shared" ref="M7:M16" si="3">SUM(N7:O7)</f>
        <v>0</v>
      </c>
      <c r="N7" s="76" t="s">
        <v>26</v>
      </c>
      <c r="O7" s="76" t="s">
        <v>26</v>
      </c>
    </row>
    <row r="8" ht="20" customHeight="1" spans="1:15">
      <c r="A8" s="64" t="s">
        <v>26</v>
      </c>
      <c r="B8" s="64" t="s">
        <v>26</v>
      </c>
      <c r="C8" s="64" t="s">
        <v>26</v>
      </c>
      <c r="D8" s="74" t="s">
        <v>26</v>
      </c>
      <c r="E8" s="74" t="s">
        <v>26</v>
      </c>
      <c r="F8" s="75">
        <f t="shared" si="0"/>
        <v>0</v>
      </c>
      <c r="G8" s="75">
        <f t="shared" si="1"/>
        <v>0</v>
      </c>
      <c r="H8" s="76" t="s">
        <v>26</v>
      </c>
      <c r="I8" s="75" t="s">
        <v>26</v>
      </c>
      <c r="J8" s="75">
        <f t="shared" si="2"/>
        <v>0</v>
      </c>
      <c r="K8" s="76" t="s">
        <v>26</v>
      </c>
      <c r="L8" s="76" t="s">
        <v>26</v>
      </c>
      <c r="M8" s="75">
        <f t="shared" si="3"/>
        <v>0</v>
      </c>
      <c r="N8" s="76" t="s">
        <v>26</v>
      </c>
      <c r="O8" s="76" t="s">
        <v>26</v>
      </c>
    </row>
    <row r="9" ht="20" customHeight="1" spans="1:15">
      <c r="A9" s="64" t="s">
        <v>26</v>
      </c>
      <c r="B9" s="64" t="s">
        <v>26</v>
      </c>
      <c r="C9" s="64" t="s">
        <v>26</v>
      </c>
      <c r="D9" s="74" t="s">
        <v>26</v>
      </c>
      <c r="E9" s="74" t="s">
        <v>26</v>
      </c>
      <c r="F9" s="75">
        <f t="shared" si="0"/>
        <v>0</v>
      </c>
      <c r="G9" s="75">
        <f t="shared" si="1"/>
        <v>0</v>
      </c>
      <c r="H9" s="76" t="s">
        <v>26</v>
      </c>
      <c r="I9" s="75" t="s">
        <v>26</v>
      </c>
      <c r="J9" s="75">
        <f t="shared" si="2"/>
        <v>0</v>
      </c>
      <c r="K9" s="76" t="s">
        <v>26</v>
      </c>
      <c r="L9" s="76" t="s">
        <v>26</v>
      </c>
      <c r="M9" s="75">
        <f t="shared" si="3"/>
        <v>0</v>
      </c>
      <c r="N9" s="76" t="s">
        <v>26</v>
      </c>
      <c r="O9" s="76" t="s">
        <v>26</v>
      </c>
    </row>
    <row r="10" ht="20" customHeight="1" spans="1:15">
      <c r="A10" s="64" t="s">
        <v>26</v>
      </c>
      <c r="B10" s="64" t="s">
        <v>26</v>
      </c>
      <c r="C10" s="64" t="s">
        <v>26</v>
      </c>
      <c r="D10" s="74" t="s">
        <v>26</v>
      </c>
      <c r="E10" s="74" t="s">
        <v>26</v>
      </c>
      <c r="F10" s="75">
        <f t="shared" si="0"/>
        <v>0</v>
      </c>
      <c r="G10" s="75">
        <f t="shared" si="1"/>
        <v>0</v>
      </c>
      <c r="H10" s="76" t="s">
        <v>26</v>
      </c>
      <c r="I10" s="75" t="s">
        <v>26</v>
      </c>
      <c r="J10" s="75">
        <f t="shared" si="2"/>
        <v>0</v>
      </c>
      <c r="K10" s="76" t="s">
        <v>26</v>
      </c>
      <c r="L10" s="76" t="s">
        <v>26</v>
      </c>
      <c r="M10" s="75">
        <f t="shared" si="3"/>
        <v>0</v>
      </c>
      <c r="N10" s="76" t="s">
        <v>26</v>
      </c>
      <c r="O10" s="76" t="s">
        <v>26</v>
      </c>
    </row>
    <row r="11" ht="20" customHeight="1" spans="1:15">
      <c r="A11" s="64" t="s">
        <v>26</v>
      </c>
      <c r="B11" s="64" t="s">
        <v>26</v>
      </c>
      <c r="C11" s="64" t="s">
        <v>26</v>
      </c>
      <c r="D11" s="74" t="s">
        <v>26</v>
      </c>
      <c r="E11" s="74" t="s">
        <v>26</v>
      </c>
      <c r="F11" s="75">
        <f t="shared" si="0"/>
        <v>0</v>
      </c>
      <c r="G11" s="75">
        <f t="shared" si="1"/>
        <v>0</v>
      </c>
      <c r="H11" s="76" t="s">
        <v>26</v>
      </c>
      <c r="I11" s="75" t="s">
        <v>26</v>
      </c>
      <c r="J11" s="75">
        <f t="shared" si="2"/>
        <v>0</v>
      </c>
      <c r="K11" s="76" t="s">
        <v>26</v>
      </c>
      <c r="L11" s="76" t="s">
        <v>26</v>
      </c>
      <c r="M11" s="75">
        <f t="shared" si="3"/>
        <v>0</v>
      </c>
      <c r="N11" s="76" t="s">
        <v>26</v>
      </c>
      <c r="O11" s="76" t="s">
        <v>26</v>
      </c>
    </row>
    <row r="12" ht="20" customHeight="1" spans="1:15">
      <c r="A12" s="64" t="s">
        <v>26</v>
      </c>
      <c r="B12" s="64" t="s">
        <v>26</v>
      </c>
      <c r="C12" s="64" t="s">
        <v>26</v>
      </c>
      <c r="D12" s="74" t="s">
        <v>26</v>
      </c>
      <c r="E12" s="74" t="s">
        <v>26</v>
      </c>
      <c r="F12" s="75">
        <f t="shared" si="0"/>
        <v>0</v>
      </c>
      <c r="G12" s="75">
        <f t="shared" si="1"/>
        <v>0</v>
      </c>
      <c r="H12" s="76" t="s">
        <v>26</v>
      </c>
      <c r="I12" s="75" t="s">
        <v>26</v>
      </c>
      <c r="J12" s="75">
        <f t="shared" si="2"/>
        <v>0</v>
      </c>
      <c r="K12" s="76" t="s">
        <v>26</v>
      </c>
      <c r="L12" s="76" t="s">
        <v>26</v>
      </c>
      <c r="M12" s="75">
        <f t="shared" si="3"/>
        <v>0</v>
      </c>
      <c r="N12" s="76" t="s">
        <v>26</v>
      </c>
      <c r="O12" s="76" t="s">
        <v>26</v>
      </c>
    </row>
    <row r="13" ht="20" customHeight="1" spans="1:15">
      <c r="A13" s="64" t="s">
        <v>26</v>
      </c>
      <c r="B13" s="64" t="s">
        <v>26</v>
      </c>
      <c r="C13" s="64" t="s">
        <v>26</v>
      </c>
      <c r="D13" s="74" t="s">
        <v>26</v>
      </c>
      <c r="E13" s="74" t="s">
        <v>26</v>
      </c>
      <c r="F13" s="75">
        <f t="shared" si="0"/>
        <v>0</v>
      </c>
      <c r="G13" s="75">
        <f t="shared" si="1"/>
        <v>0</v>
      </c>
      <c r="H13" s="76" t="s">
        <v>26</v>
      </c>
      <c r="I13" s="75" t="s">
        <v>26</v>
      </c>
      <c r="J13" s="75">
        <f t="shared" si="2"/>
        <v>0</v>
      </c>
      <c r="K13" s="76" t="s">
        <v>26</v>
      </c>
      <c r="L13" s="76" t="s">
        <v>26</v>
      </c>
      <c r="M13" s="75">
        <f t="shared" si="3"/>
        <v>0</v>
      </c>
      <c r="N13" s="76" t="s">
        <v>26</v>
      </c>
      <c r="O13" s="76" t="s">
        <v>26</v>
      </c>
    </row>
    <row r="14" ht="20" customHeight="1" spans="1:15">
      <c r="A14" s="64" t="s">
        <v>26</v>
      </c>
      <c r="B14" s="64" t="s">
        <v>26</v>
      </c>
      <c r="C14" s="64" t="s">
        <v>26</v>
      </c>
      <c r="D14" s="74" t="s">
        <v>26</v>
      </c>
      <c r="E14" s="74" t="s">
        <v>26</v>
      </c>
      <c r="F14" s="75">
        <f t="shared" si="0"/>
        <v>0</v>
      </c>
      <c r="G14" s="75">
        <f t="shared" si="1"/>
        <v>0</v>
      </c>
      <c r="H14" s="76" t="s">
        <v>26</v>
      </c>
      <c r="I14" s="75" t="s">
        <v>26</v>
      </c>
      <c r="J14" s="75">
        <f t="shared" si="2"/>
        <v>0</v>
      </c>
      <c r="K14" s="76" t="s">
        <v>26</v>
      </c>
      <c r="L14" s="76" t="s">
        <v>26</v>
      </c>
      <c r="M14" s="75">
        <f t="shared" si="3"/>
        <v>0</v>
      </c>
      <c r="N14" s="76" t="s">
        <v>26</v>
      </c>
      <c r="O14" s="76" t="s">
        <v>26</v>
      </c>
    </row>
    <row r="15" ht="20" customHeight="1" spans="1:15">
      <c r="A15" s="64" t="s">
        <v>26</v>
      </c>
      <c r="B15" s="64" t="s">
        <v>26</v>
      </c>
      <c r="C15" s="64" t="s">
        <v>26</v>
      </c>
      <c r="D15" s="74" t="s">
        <v>26</v>
      </c>
      <c r="E15" s="74" t="s">
        <v>26</v>
      </c>
      <c r="F15" s="75">
        <f t="shared" si="0"/>
        <v>0</v>
      </c>
      <c r="G15" s="75">
        <f t="shared" si="1"/>
        <v>0</v>
      </c>
      <c r="H15" s="76" t="s">
        <v>26</v>
      </c>
      <c r="I15" s="75" t="s">
        <v>26</v>
      </c>
      <c r="J15" s="75">
        <f t="shared" si="2"/>
        <v>0</v>
      </c>
      <c r="K15" s="76" t="s">
        <v>26</v>
      </c>
      <c r="L15" s="76" t="s">
        <v>26</v>
      </c>
      <c r="M15" s="75">
        <f t="shared" si="3"/>
        <v>0</v>
      </c>
      <c r="N15" s="76" t="s">
        <v>26</v>
      </c>
      <c r="O15" s="76" t="s">
        <v>26</v>
      </c>
    </row>
    <row r="16" ht="20" customHeight="1" spans="1:15">
      <c r="A16" s="64" t="s">
        <v>26</v>
      </c>
      <c r="B16" s="64" t="s">
        <v>26</v>
      </c>
      <c r="C16" s="64" t="s">
        <v>26</v>
      </c>
      <c r="D16" s="74" t="s">
        <v>26</v>
      </c>
      <c r="E16" s="74" t="s">
        <v>26</v>
      </c>
      <c r="F16" s="75">
        <f t="shared" si="0"/>
        <v>0</v>
      </c>
      <c r="G16" s="75">
        <f t="shared" si="1"/>
        <v>0</v>
      </c>
      <c r="H16" s="76" t="s">
        <v>26</v>
      </c>
      <c r="I16" s="75" t="s">
        <v>26</v>
      </c>
      <c r="J16" s="75">
        <f t="shared" si="2"/>
        <v>0</v>
      </c>
      <c r="K16" s="76" t="s">
        <v>26</v>
      </c>
      <c r="L16" s="76" t="s">
        <v>26</v>
      </c>
      <c r="M16" s="75">
        <f t="shared" si="3"/>
        <v>0</v>
      </c>
      <c r="N16" s="76" t="s">
        <v>26</v>
      </c>
      <c r="O16" s="76" t="s">
        <v>26</v>
      </c>
    </row>
  </sheetData>
  <mergeCells count="20">
    <mergeCell ref="A1:O1"/>
    <mergeCell ref="A2:O2"/>
    <mergeCell ref="A3:E3"/>
    <mergeCell ref="A4:E4"/>
    <mergeCell ref="G4:I4"/>
    <mergeCell ref="J4:L4"/>
    <mergeCell ref="M4:O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7875" right="0.7875" top="0.984027777777778" bottom="0.7875" header="0.590277777777778" footer="0.590277777777778"/>
  <pageSetup paperSize="9" scale="81" fitToHeight="50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showZeros="0" tabSelected="1" topLeftCell="A7" workbookViewId="0">
      <selection activeCell="B20" sqref="B20"/>
    </sheetView>
  </sheetViews>
  <sheetFormatPr defaultColWidth="9" defaultRowHeight="14.25" outlineLevelCol="7"/>
  <cols>
    <col min="1" max="1" width="11" customWidth="1"/>
    <col min="2" max="2" width="51.8833333333333" customWidth="1"/>
    <col min="3" max="3" width="18.25" customWidth="1"/>
    <col min="4" max="4" width="13.6333333333333" customWidth="1"/>
    <col min="5" max="8" width="14.6333333333333" customWidth="1"/>
  </cols>
  <sheetData>
    <row r="1" ht="15.75" customHeight="1" spans="1:8">
      <c r="A1" s="40" t="s">
        <v>371</v>
      </c>
      <c r="B1" s="40"/>
      <c r="C1" s="53"/>
      <c r="D1" s="53"/>
      <c r="E1" s="53"/>
      <c r="F1" s="53"/>
      <c r="G1" s="53"/>
      <c r="H1" s="53"/>
    </row>
    <row r="2" ht="33.75" customHeight="1" spans="1:8">
      <c r="A2" s="54" t="s">
        <v>372</v>
      </c>
      <c r="B2" s="54"/>
      <c r="C2" s="54"/>
      <c r="D2" s="54"/>
      <c r="E2" s="54"/>
      <c r="F2" s="54"/>
      <c r="G2" s="54"/>
      <c r="H2" s="54"/>
    </row>
    <row r="3" ht="15.75" customHeight="1" spans="1:8">
      <c r="A3" s="55" t="s">
        <v>2</v>
      </c>
      <c r="B3" s="55"/>
      <c r="C3" s="56"/>
      <c r="D3" s="56"/>
      <c r="E3" s="56"/>
      <c r="F3" s="56"/>
      <c r="G3" s="56"/>
      <c r="H3" s="56" t="s">
        <v>348</v>
      </c>
    </row>
    <row r="4" ht="18" customHeight="1" spans="1:8">
      <c r="A4" s="47" t="s">
        <v>360</v>
      </c>
      <c r="B4" s="47" t="s">
        <v>123</v>
      </c>
      <c r="C4" s="57" t="s">
        <v>361</v>
      </c>
      <c r="D4" s="57"/>
      <c r="E4" s="57"/>
      <c r="F4" s="57"/>
      <c r="G4" s="57"/>
      <c r="H4" s="57"/>
    </row>
    <row r="5" ht="18" customHeight="1" spans="1:8">
      <c r="A5" s="47"/>
      <c r="B5" s="47"/>
      <c r="C5" s="57" t="s">
        <v>70</v>
      </c>
      <c r="D5" s="47" t="s">
        <v>362</v>
      </c>
      <c r="E5" s="58" t="s">
        <v>363</v>
      </c>
      <c r="F5" s="59"/>
      <c r="G5" s="60"/>
      <c r="H5" s="47" t="s">
        <v>364</v>
      </c>
    </row>
    <row r="6" ht="26.25" customHeight="1" spans="1:8">
      <c r="A6" s="47"/>
      <c r="B6" s="47"/>
      <c r="C6" s="61"/>
      <c r="D6" s="62"/>
      <c r="E6" s="62" t="s">
        <v>85</v>
      </c>
      <c r="F6" s="62" t="s">
        <v>365</v>
      </c>
      <c r="G6" s="62" t="s">
        <v>366</v>
      </c>
      <c r="H6" s="62"/>
    </row>
    <row r="7" ht="20" customHeight="1" spans="1:8">
      <c r="A7" s="63" t="s">
        <v>26</v>
      </c>
      <c r="B7" s="64" t="s">
        <v>26</v>
      </c>
      <c r="C7" s="52">
        <f t="shared" ref="C7:C16" si="0">SUM(D7,E7,H7)</f>
        <v>0</v>
      </c>
      <c r="D7" s="52" t="s">
        <v>26</v>
      </c>
      <c r="E7" s="52">
        <f t="shared" ref="E7:E16" si="1">SUM(F7:G7)</f>
        <v>0</v>
      </c>
      <c r="F7" s="52" t="s">
        <v>26</v>
      </c>
      <c r="G7" s="52" t="s">
        <v>26</v>
      </c>
      <c r="H7" s="52" t="s">
        <v>26</v>
      </c>
    </row>
    <row r="8" ht="20" customHeight="1" spans="1:8">
      <c r="A8" s="63" t="s">
        <v>26</v>
      </c>
      <c r="B8" s="64" t="s">
        <v>26</v>
      </c>
      <c r="C8" s="52">
        <f t="shared" si="0"/>
        <v>0</v>
      </c>
      <c r="D8" s="52" t="s">
        <v>26</v>
      </c>
      <c r="E8" s="52">
        <f t="shared" si="1"/>
        <v>0</v>
      </c>
      <c r="F8" s="52" t="s">
        <v>26</v>
      </c>
      <c r="G8" s="52" t="s">
        <v>26</v>
      </c>
      <c r="H8" s="52" t="s">
        <v>26</v>
      </c>
    </row>
    <row r="9" ht="20" customHeight="1" spans="1:8">
      <c r="A9" s="63" t="s">
        <v>26</v>
      </c>
      <c r="B9" s="64" t="s">
        <v>26</v>
      </c>
      <c r="C9" s="52">
        <f t="shared" si="0"/>
        <v>0</v>
      </c>
      <c r="D9" s="52" t="s">
        <v>26</v>
      </c>
      <c r="E9" s="52">
        <f t="shared" si="1"/>
        <v>0</v>
      </c>
      <c r="F9" s="52" t="s">
        <v>26</v>
      </c>
      <c r="G9" s="52" t="s">
        <v>26</v>
      </c>
      <c r="H9" s="52" t="s">
        <v>26</v>
      </c>
    </row>
    <row r="10" ht="20" customHeight="1" spans="1:8">
      <c r="A10" s="63" t="s">
        <v>26</v>
      </c>
      <c r="B10" s="64" t="s">
        <v>26</v>
      </c>
      <c r="C10" s="52">
        <f t="shared" si="0"/>
        <v>0</v>
      </c>
      <c r="D10" s="52" t="s">
        <v>26</v>
      </c>
      <c r="E10" s="52">
        <f t="shared" si="1"/>
        <v>0</v>
      </c>
      <c r="F10" s="52" t="s">
        <v>26</v>
      </c>
      <c r="G10" s="52" t="s">
        <v>26</v>
      </c>
      <c r="H10" s="52" t="s">
        <v>26</v>
      </c>
    </row>
    <row r="11" ht="20" customHeight="1" spans="1:8">
      <c r="A11" s="63" t="s">
        <v>26</v>
      </c>
      <c r="B11" s="64" t="s">
        <v>26</v>
      </c>
      <c r="C11" s="52">
        <f t="shared" si="0"/>
        <v>0</v>
      </c>
      <c r="D11" s="52" t="s">
        <v>26</v>
      </c>
      <c r="E11" s="52">
        <f t="shared" si="1"/>
        <v>0</v>
      </c>
      <c r="F11" s="52" t="s">
        <v>26</v>
      </c>
      <c r="G11" s="52" t="s">
        <v>26</v>
      </c>
      <c r="H11" s="52" t="s">
        <v>26</v>
      </c>
    </row>
    <row r="12" ht="20" customHeight="1" spans="1:8">
      <c r="A12" s="63" t="s">
        <v>26</v>
      </c>
      <c r="B12" s="64" t="s">
        <v>26</v>
      </c>
      <c r="C12" s="52">
        <f t="shared" si="0"/>
        <v>0</v>
      </c>
      <c r="D12" s="52" t="s">
        <v>26</v>
      </c>
      <c r="E12" s="52">
        <f t="shared" si="1"/>
        <v>0</v>
      </c>
      <c r="F12" s="52" t="s">
        <v>26</v>
      </c>
      <c r="G12" s="52" t="s">
        <v>26</v>
      </c>
      <c r="H12" s="52" t="s">
        <v>26</v>
      </c>
    </row>
    <row r="13" ht="20" customHeight="1" spans="1:8">
      <c r="A13" s="63" t="s">
        <v>26</v>
      </c>
      <c r="B13" s="64" t="s">
        <v>26</v>
      </c>
      <c r="C13" s="52">
        <f t="shared" si="0"/>
        <v>0</v>
      </c>
      <c r="D13" s="52" t="s">
        <v>26</v>
      </c>
      <c r="E13" s="52">
        <f t="shared" si="1"/>
        <v>0</v>
      </c>
      <c r="F13" s="52" t="s">
        <v>26</v>
      </c>
      <c r="G13" s="52" t="s">
        <v>26</v>
      </c>
      <c r="H13" s="52" t="s">
        <v>26</v>
      </c>
    </row>
    <row r="14" ht="20" customHeight="1" spans="1:8">
      <c r="A14" s="63" t="s">
        <v>26</v>
      </c>
      <c r="B14" s="64" t="s">
        <v>26</v>
      </c>
      <c r="C14" s="52">
        <f t="shared" si="0"/>
        <v>0</v>
      </c>
      <c r="D14" s="52" t="s">
        <v>26</v>
      </c>
      <c r="E14" s="52">
        <f t="shared" si="1"/>
        <v>0</v>
      </c>
      <c r="F14" s="52" t="s">
        <v>26</v>
      </c>
      <c r="G14" s="52" t="s">
        <v>26</v>
      </c>
      <c r="H14" s="52" t="s">
        <v>26</v>
      </c>
    </row>
    <row r="15" ht="20" customHeight="1" spans="1:8">
      <c r="A15" s="63" t="s">
        <v>26</v>
      </c>
      <c r="B15" s="64" t="s">
        <v>26</v>
      </c>
      <c r="C15" s="52">
        <f t="shared" si="0"/>
        <v>0</v>
      </c>
      <c r="D15" s="52" t="s">
        <v>26</v>
      </c>
      <c r="E15" s="52">
        <f t="shared" si="1"/>
        <v>0</v>
      </c>
      <c r="F15" s="52" t="s">
        <v>26</v>
      </c>
      <c r="G15" s="52" t="s">
        <v>26</v>
      </c>
      <c r="H15" s="52" t="s">
        <v>26</v>
      </c>
    </row>
    <row r="16" ht="20" customHeight="1" spans="1:8">
      <c r="A16" s="63" t="s">
        <v>26</v>
      </c>
      <c r="B16" s="64" t="s">
        <v>26</v>
      </c>
      <c r="C16" s="52">
        <f t="shared" si="0"/>
        <v>0</v>
      </c>
      <c r="D16" s="52" t="s">
        <v>26</v>
      </c>
      <c r="E16" s="52">
        <f t="shared" si="1"/>
        <v>0</v>
      </c>
      <c r="F16" s="52" t="s">
        <v>26</v>
      </c>
      <c r="G16" s="52" t="s">
        <v>26</v>
      </c>
      <c r="H16" s="52" t="s">
        <v>26</v>
      </c>
    </row>
    <row r="17" spans="1:2">
      <c r="A17" s="65"/>
      <c r="B17" s="65"/>
    </row>
    <row r="18" spans="1:1">
      <c r="A18" t="s">
        <v>373</v>
      </c>
    </row>
  </sheetData>
  <mergeCells count="11">
    <mergeCell ref="A1:B1"/>
    <mergeCell ref="A2:H2"/>
    <mergeCell ref="A3:B3"/>
    <mergeCell ref="C4:H4"/>
    <mergeCell ref="E5:G5"/>
    <mergeCell ref="A17:B17"/>
    <mergeCell ref="A4:A6"/>
    <mergeCell ref="B4:B6"/>
    <mergeCell ref="C5:C6"/>
    <mergeCell ref="D5:D6"/>
    <mergeCell ref="H5:H6"/>
  </mergeCells>
  <printOptions horizontalCentered="1"/>
  <pageMargins left="0.7875" right="0.7875" top="0.551388888888889" bottom="0.7875" header="0.590277777777778" footer="0.590277777777778"/>
  <pageSetup paperSize="9" scale="90" fitToHeight="5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showGridLines="0" showZeros="0" workbookViewId="0">
      <selection activeCell="A1" sqref="A1:H1"/>
    </sheetView>
  </sheetViews>
  <sheetFormatPr defaultColWidth="9" defaultRowHeight="14.25" outlineLevelCol="7"/>
  <cols>
    <col min="1" max="3" width="3.5" customWidth="1"/>
    <col min="5" max="5" width="65.3833333333333" customWidth="1"/>
    <col min="6" max="8" width="22.6333333333333" customWidth="1"/>
  </cols>
  <sheetData>
    <row r="1" ht="15.75" customHeight="1" spans="1:8">
      <c r="A1" s="40" t="s">
        <v>2</v>
      </c>
      <c r="B1" s="40"/>
      <c r="C1" s="40"/>
      <c r="D1" s="40"/>
      <c r="E1" s="40"/>
      <c r="F1" s="40"/>
      <c r="G1" s="40"/>
      <c r="H1" s="40"/>
    </row>
    <row r="2" ht="33.75" customHeight="1" spans="1:8">
      <c r="A2" s="41" t="s">
        <v>374</v>
      </c>
      <c r="B2" s="41"/>
      <c r="C2" s="41"/>
      <c r="D2" s="41"/>
      <c r="E2" s="41"/>
      <c r="F2" s="41"/>
      <c r="G2" s="41"/>
      <c r="H2" s="41"/>
    </row>
    <row r="3" ht="15.75" customHeight="1" spans="1:8">
      <c r="A3" s="42" t="s">
        <v>26</v>
      </c>
      <c r="B3" s="42"/>
      <c r="C3" s="42"/>
      <c r="D3" s="42"/>
      <c r="E3" s="42"/>
      <c r="F3" s="43"/>
      <c r="G3" s="43"/>
      <c r="H3" s="43" t="s">
        <v>348</v>
      </c>
    </row>
    <row r="4" ht="20" customHeight="1" spans="1:8">
      <c r="A4" s="44" t="s">
        <v>6</v>
      </c>
      <c r="B4" s="44"/>
      <c r="C4" s="44"/>
      <c r="D4" s="44"/>
      <c r="E4" s="44"/>
      <c r="F4" s="45" t="s">
        <v>375</v>
      </c>
      <c r="G4" s="45"/>
      <c r="H4" s="45"/>
    </row>
    <row r="5" ht="20" customHeight="1" spans="1:8">
      <c r="A5" s="44" t="s">
        <v>80</v>
      </c>
      <c r="B5" s="44"/>
      <c r="C5" s="44"/>
      <c r="D5" s="46" t="s">
        <v>81</v>
      </c>
      <c r="E5" s="46" t="s">
        <v>120</v>
      </c>
      <c r="F5" s="46" t="s">
        <v>70</v>
      </c>
      <c r="G5" s="46" t="s">
        <v>116</v>
      </c>
      <c r="H5" s="45" t="s">
        <v>117</v>
      </c>
    </row>
    <row r="6" ht="20" customHeight="1" spans="1:8">
      <c r="A6" s="47" t="s">
        <v>90</v>
      </c>
      <c r="B6" s="46" t="s">
        <v>91</v>
      </c>
      <c r="C6" s="46" t="s">
        <v>92</v>
      </c>
      <c r="D6" s="46"/>
      <c r="E6" s="46"/>
      <c r="F6" s="48"/>
      <c r="G6" s="48"/>
      <c r="H6" s="49"/>
    </row>
    <row r="7" ht="20" customHeight="1" spans="1:8">
      <c r="A7" s="50" t="s">
        <v>26</v>
      </c>
      <c r="B7" s="51" t="s">
        <v>26</v>
      </c>
      <c r="C7" s="51" t="s">
        <v>26</v>
      </c>
      <c r="D7" s="51" t="s">
        <v>26</v>
      </c>
      <c r="E7" s="51" t="s">
        <v>26</v>
      </c>
      <c r="F7" s="52">
        <f t="shared" ref="F7:F16" si="0">SUM(G7:H7)</f>
        <v>0</v>
      </c>
      <c r="G7" s="52" t="s">
        <v>26</v>
      </c>
      <c r="H7" s="52" t="s">
        <v>26</v>
      </c>
    </row>
    <row r="8" ht="20" customHeight="1" spans="1:8">
      <c r="A8" s="50" t="s">
        <v>26</v>
      </c>
      <c r="B8" s="51" t="s">
        <v>26</v>
      </c>
      <c r="C8" s="51" t="s">
        <v>26</v>
      </c>
      <c r="D8" s="51" t="s">
        <v>26</v>
      </c>
      <c r="E8" s="51" t="s">
        <v>26</v>
      </c>
      <c r="F8" s="52">
        <f t="shared" si="0"/>
        <v>0</v>
      </c>
      <c r="G8" s="52" t="s">
        <v>26</v>
      </c>
      <c r="H8" s="52" t="s">
        <v>26</v>
      </c>
    </row>
    <row r="9" ht="20" customHeight="1" spans="1:8">
      <c r="A9" s="50" t="s">
        <v>26</v>
      </c>
      <c r="B9" s="51" t="s">
        <v>26</v>
      </c>
      <c r="C9" s="51" t="s">
        <v>26</v>
      </c>
      <c r="D9" s="51" t="s">
        <v>26</v>
      </c>
      <c r="E9" s="51" t="s">
        <v>26</v>
      </c>
      <c r="F9" s="52">
        <f t="shared" si="0"/>
        <v>0</v>
      </c>
      <c r="G9" s="52" t="s">
        <v>26</v>
      </c>
      <c r="H9" s="52" t="s">
        <v>26</v>
      </c>
    </row>
    <row r="10" ht="20" customHeight="1" spans="1:8">
      <c r="A10" s="50" t="s">
        <v>26</v>
      </c>
      <c r="B10" s="51" t="s">
        <v>26</v>
      </c>
      <c r="C10" s="51" t="s">
        <v>26</v>
      </c>
      <c r="D10" s="51" t="s">
        <v>26</v>
      </c>
      <c r="E10" s="51" t="s">
        <v>26</v>
      </c>
      <c r="F10" s="52">
        <f t="shared" si="0"/>
        <v>0</v>
      </c>
      <c r="G10" s="52" t="s">
        <v>26</v>
      </c>
      <c r="H10" s="52" t="s">
        <v>26</v>
      </c>
    </row>
    <row r="11" ht="20" customHeight="1" spans="1:8">
      <c r="A11" s="50" t="s">
        <v>26</v>
      </c>
      <c r="B11" s="51" t="s">
        <v>26</v>
      </c>
      <c r="C11" s="51" t="s">
        <v>26</v>
      </c>
      <c r="D11" s="51" t="s">
        <v>26</v>
      </c>
      <c r="E11" s="51" t="s">
        <v>26</v>
      </c>
      <c r="F11" s="52">
        <f t="shared" si="0"/>
        <v>0</v>
      </c>
      <c r="G11" s="52" t="s">
        <v>26</v>
      </c>
      <c r="H11" s="52" t="s">
        <v>26</v>
      </c>
    </row>
    <row r="12" ht="20" customHeight="1" spans="1:8">
      <c r="A12" s="50" t="s">
        <v>26</v>
      </c>
      <c r="B12" s="51" t="s">
        <v>26</v>
      </c>
      <c r="C12" s="51" t="s">
        <v>26</v>
      </c>
      <c r="D12" s="51" t="s">
        <v>26</v>
      </c>
      <c r="E12" s="51" t="s">
        <v>26</v>
      </c>
      <c r="F12" s="52">
        <f t="shared" si="0"/>
        <v>0</v>
      </c>
      <c r="G12" s="52" t="s">
        <v>26</v>
      </c>
      <c r="H12" s="52" t="s">
        <v>26</v>
      </c>
    </row>
    <row r="13" ht="20" customHeight="1" spans="1:8">
      <c r="A13" s="50" t="s">
        <v>26</v>
      </c>
      <c r="B13" s="51" t="s">
        <v>26</v>
      </c>
      <c r="C13" s="51" t="s">
        <v>26</v>
      </c>
      <c r="D13" s="51" t="s">
        <v>26</v>
      </c>
      <c r="E13" s="51" t="s">
        <v>26</v>
      </c>
      <c r="F13" s="52">
        <f t="shared" si="0"/>
        <v>0</v>
      </c>
      <c r="G13" s="52" t="s">
        <v>26</v>
      </c>
      <c r="H13" s="52" t="s">
        <v>26</v>
      </c>
    </row>
    <row r="14" ht="20" customHeight="1" spans="1:8">
      <c r="A14" s="50" t="s">
        <v>26</v>
      </c>
      <c r="B14" s="51" t="s">
        <v>26</v>
      </c>
      <c r="C14" s="51" t="s">
        <v>26</v>
      </c>
      <c r="D14" s="51" t="s">
        <v>26</v>
      </c>
      <c r="E14" s="51" t="s">
        <v>26</v>
      </c>
      <c r="F14" s="52">
        <f t="shared" si="0"/>
        <v>0</v>
      </c>
      <c r="G14" s="52" t="s">
        <v>26</v>
      </c>
      <c r="H14" s="52" t="s">
        <v>26</v>
      </c>
    </row>
    <row r="15" ht="20" customHeight="1" spans="1:8">
      <c r="A15" s="50" t="s">
        <v>26</v>
      </c>
      <c r="B15" s="51" t="s">
        <v>26</v>
      </c>
      <c r="C15" s="51" t="s">
        <v>26</v>
      </c>
      <c r="D15" s="51" t="s">
        <v>26</v>
      </c>
      <c r="E15" s="51" t="s">
        <v>26</v>
      </c>
      <c r="F15" s="52">
        <f t="shared" si="0"/>
        <v>0</v>
      </c>
      <c r="G15" s="52" t="s">
        <v>26</v>
      </c>
      <c r="H15" s="52" t="s">
        <v>26</v>
      </c>
    </row>
    <row r="16" ht="20" customHeight="1" spans="1:8">
      <c r="A16" s="50" t="s">
        <v>26</v>
      </c>
      <c r="B16" s="51" t="s">
        <v>26</v>
      </c>
      <c r="C16" s="51" t="s">
        <v>26</v>
      </c>
      <c r="D16" s="51" t="s">
        <v>26</v>
      </c>
      <c r="E16" s="51" t="s">
        <v>26</v>
      </c>
      <c r="F16" s="52">
        <f t="shared" si="0"/>
        <v>0</v>
      </c>
      <c r="G16" s="52" t="s">
        <v>26</v>
      </c>
      <c r="H16" s="52" t="s">
        <v>26</v>
      </c>
    </row>
  </sheetData>
  <mergeCells count="11">
    <mergeCell ref="A1:H1"/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7875" right="0.7875" top="0.551388888888889" bottom="0.7875" header="0.590277777777778" footer="0.590277777777778"/>
  <pageSetup paperSize="9" scale="90" fitToHeight="50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6"/>
  <sheetViews>
    <sheetView showGridLines="0" workbookViewId="0">
      <selection activeCell="D13" sqref="$A13:$XFD36"/>
    </sheetView>
  </sheetViews>
  <sheetFormatPr defaultColWidth="9" defaultRowHeight="14.25"/>
  <cols>
    <col min="1" max="5" width="25.8333333333333" customWidth="1"/>
    <col min="6" max="10" width="5.25" customWidth="1"/>
    <col min="11" max="11" width="16.6333333333333" customWidth="1"/>
    <col min="12" max="19" width="8.63333333333333" customWidth="1"/>
    <col min="20" max="27" width="6" customWidth="1"/>
    <col min="28" max="29" width="4.88333333333333" customWidth="1"/>
  </cols>
  <sheetData>
    <row r="1" ht="15.75" customHeight="1" spans="1:29">
      <c r="A1" s="12" t="s">
        <v>376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39"/>
      <c r="W1" s="39"/>
      <c r="X1" s="39"/>
      <c r="Y1" s="39"/>
      <c r="Z1" s="39"/>
      <c r="AA1" s="39"/>
      <c r="AB1" s="39"/>
      <c r="AC1" s="39"/>
    </row>
    <row r="2" s="10" customFormat="1" ht="37.5" customHeight="1" spans="1:5">
      <c r="A2" s="13" t="s">
        <v>377</v>
      </c>
      <c r="B2" s="13"/>
      <c r="C2" s="13"/>
      <c r="D2" s="13"/>
      <c r="E2" s="13"/>
    </row>
    <row r="3" s="10" customFormat="1" ht="23.25" customHeight="1" spans="1:5">
      <c r="A3" s="14" t="s">
        <v>378</v>
      </c>
      <c r="B3" s="14"/>
      <c r="C3" s="14"/>
      <c r="D3" s="14"/>
      <c r="E3" s="14"/>
    </row>
    <row r="4" s="11" customFormat="1" ht="26" customHeight="1" spans="1:5">
      <c r="A4" s="15" t="s">
        <v>123</v>
      </c>
      <c r="B4" s="16"/>
      <c r="C4" s="15" t="s">
        <v>367</v>
      </c>
      <c r="D4" s="15"/>
      <c r="E4" s="15"/>
    </row>
    <row r="5" s="11" customFormat="1" ht="26" customHeight="1" spans="1:5">
      <c r="A5" s="17" t="s">
        <v>379</v>
      </c>
      <c r="B5" s="18" t="s">
        <v>380</v>
      </c>
      <c r="C5" s="19" t="s">
        <v>381</v>
      </c>
      <c r="D5" s="20" t="s">
        <v>382</v>
      </c>
      <c r="E5" s="19" t="s">
        <v>383</v>
      </c>
    </row>
    <row r="6" s="11" customFormat="1" ht="26" customHeight="1" spans="1:5">
      <c r="A6" s="21"/>
      <c r="B6" s="22" t="s">
        <v>384</v>
      </c>
      <c r="C6" s="23">
        <v>33116655.17</v>
      </c>
      <c r="D6" s="24">
        <v>2760083</v>
      </c>
      <c r="E6" s="23">
        <v>30356572.17</v>
      </c>
    </row>
    <row r="7" s="11" customFormat="1" ht="26" customHeight="1" spans="1:5">
      <c r="A7" s="21"/>
      <c r="B7" s="22" t="s">
        <v>385</v>
      </c>
      <c r="C7" s="23">
        <v>28949586</v>
      </c>
      <c r="D7" s="24">
        <v>2760083</v>
      </c>
      <c r="E7" s="23">
        <v>26189503</v>
      </c>
    </row>
    <row r="8" s="11" customFormat="1" ht="26" customHeight="1" spans="1:5">
      <c r="A8" s="21"/>
      <c r="B8" s="22" t="s">
        <v>386</v>
      </c>
      <c r="C8" s="23">
        <v>4167069.17</v>
      </c>
      <c r="D8" s="24">
        <v>0</v>
      </c>
      <c r="E8" s="23">
        <v>4167069.17</v>
      </c>
    </row>
    <row r="9" s="11" customFormat="1" ht="26" customHeight="1" spans="1:5">
      <c r="A9" s="21"/>
      <c r="B9" s="22" t="s">
        <v>387</v>
      </c>
      <c r="C9" s="23">
        <v>0</v>
      </c>
      <c r="D9" s="24">
        <v>0</v>
      </c>
      <c r="E9" s="23">
        <v>0</v>
      </c>
    </row>
    <row r="10" s="11" customFormat="1" ht="26" customHeight="1" spans="1:5">
      <c r="A10" s="21"/>
      <c r="B10" s="16" t="s">
        <v>388</v>
      </c>
      <c r="C10" s="25"/>
      <c r="D10" s="26"/>
      <c r="E10" s="27">
        <f>D6+E6</f>
        <v>33116655.17</v>
      </c>
    </row>
    <row r="11" s="11" customFormat="1" ht="81.75" customHeight="1" spans="1:5">
      <c r="A11" s="28" t="s">
        <v>389</v>
      </c>
      <c r="B11" s="29" t="s">
        <v>390</v>
      </c>
      <c r="C11" s="29"/>
      <c r="D11" s="29"/>
      <c r="E11" s="29"/>
    </row>
    <row r="12" s="11" customFormat="1" ht="26" customHeight="1" spans="1:5">
      <c r="A12" s="30"/>
      <c r="B12" s="31" t="s">
        <v>391</v>
      </c>
      <c r="C12" s="28" t="s">
        <v>392</v>
      </c>
      <c r="D12" s="32" t="s">
        <v>393</v>
      </c>
      <c r="E12" s="33" t="s">
        <v>394</v>
      </c>
    </row>
    <row r="13" s="10" customFormat="1" ht="27" customHeight="1" spans="1:5">
      <c r="A13" s="34" t="s">
        <v>395</v>
      </c>
      <c r="B13" s="35" t="s">
        <v>396</v>
      </c>
      <c r="C13" s="35" t="s">
        <v>397</v>
      </c>
      <c r="D13" s="36" t="s">
        <v>398</v>
      </c>
      <c r="E13" s="36" t="s">
        <v>399</v>
      </c>
    </row>
    <row r="14" s="10" customFormat="1" ht="27" customHeight="1" spans="1:5">
      <c r="A14" s="34"/>
      <c r="B14" s="34"/>
      <c r="C14" s="34"/>
      <c r="D14" s="36" t="s">
        <v>400</v>
      </c>
      <c r="E14" s="36" t="s">
        <v>401</v>
      </c>
    </row>
    <row r="15" s="10" customFormat="1" ht="27" customHeight="1" spans="1:5">
      <c r="A15" s="34"/>
      <c r="B15" s="34"/>
      <c r="C15" s="34"/>
      <c r="D15" s="36" t="s">
        <v>402</v>
      </c>
      <c r="E15" s="36" t="s">
        <v>403</v>
      </c>
    </row>
    <row r="16" s="10" customFormat="1" ht="27" customHeight="1" spans="1:5">
      <c r="A16" s="34"/>
      <c r="B16" s="34"/>
      <c r="C16" s="34"/>
      <c r="D16" s="36" t="s">
        <v>404</v>
      </c>
      <c r="E16" s="36" t="s">
        <v>405</v>
      </c>
    </row>
    <row r="17" s="10" customFormat="1" ht="27" customHeight="1" spans="1:5">
      <c r="A17" s="34"/>
      <c r="B17" s="34"/>
      <c r="C17" s="34"/>
      <c r="D17" s="36" t="s">
        <v>406</v>
      </c>
      <c r="E17" s="36" t="s">
        <v>407</v>
      </c>
    </row>
    <row r="18" s="10" customFormat="1" ht="27" customHeight="1" spans="1:5">
      <c r="A18" s="34"/>
      <c r="B18" s="34"/>
      <c r="C18" s="37"/>
      <c r="D18" s="36" t="s">
        <v>408</v>
      </c>
      <c r="E18" s="36" t="s">
        <v>405</v>
      </c>
    </row>
    <row r="19" s="10" customFormat="1" ht="27" customHeight="1" spans="1:5">
      <c r="A19" s="34"/>
      <c r="B19" s="34"/>
      <c r="C19" s="35" t="s">
        <v>409</v>
      </c>
      <c r="D19" s="36" t="s">
        <v>410</v>
      </c>
      <c r="E19" s="36" t="s">
        <v>411</v>
      </c>
    </row>
    <row r="20" s="10" customFormat="1" ht="27" customHeight="1" spans="1:5">
      <c r="A20" s="34"/>
      <c r="B20" s="34"/>
      <c r="C20" s="34"/>
      <c r="D20" s="36" t="s">
        <v>412</v>
      </c>
      <c r="E20" s="36" t="s">
        <v>413</v>
      </c>
    </row>
    <row r="21" s="10" customFormat="1" ht="27" customHeight="1" spans="1:5">
      <c r="A21" s="34"/>
      <c r="B21" s="34"/>
      <c r="C21" s="34"/>
      <c r="D21" s="36" t="s">
        <v>414</v>
      </c>
      <c r="E21" s="36" t="s">
        <v>415</v>
      </c>
    </row>
    <row r="22" s="10" customFormat="1" ht="27" customHeight="1" spans="1:5">
      <c r="A22" s="34"/>
      <c r="B22" s="34"/>
      <c r="C22" s="34"/>
      <c r="D22" s="36" t="s">
        <v>416</v>
      </c>
      <c r="E22" s="36" t="s">
        <v>417</v>
      </c>
    </row>
    <row r="23" s="10" customFormat="1" ht="27" customHeight="1" spans="1:5">
      <c r="A23" s="34"/>
      <c r="B23" s="34"/>
      <c r="C23" s="34"/>
      <c r="D23" s="36" t="s">
        <v>418</v>
      </c>
      <c r="E23" s="36" t="s">
        <v>419</v>
      </c>
    </row>
    <row r="24" s="10" customFormat="1" ht="27" customHeight="1" spans="1:5">
      <c r="A24" s="34"/>
      <c r="B24" s="34"/>
      <c r="C24" s="37"/>
      <c r="D24" s="36" t="s">
        <v>420</v>
      </c>
      <c r="E24" s="36" t="s">
        <v>421</v>
      </c>
    </row>
    <row r="25" s="10" customFormat="1" ht="27" customHeight="1" spans="1:5">
      <c r="A25" s="34"/>
      <c r="B25" s="34"/>
      <c r="C25" s="35" t="s">
        <v>422</v>
      </c>
      <c r="D25" s="36" t="s">
        <v>423</v>
      </c>
      <c r="E25" s="36" t="s">
        <v>424</v>
      </c>
    </row>
    <row r="26" s="10" customFormat="1" ht="27" customHeight="1" spans="1:5">
      <c r="A26" s="34"/>
      <c r="B26" s="34"/>
      <c r="C26" s="34"/>
      <c r="D26" s="36" t="s">
        <v>425</v>
      </c>
      <c r="E26" s="36" t="s">
        <v>426</v>
      </c>
    </row>
    <row r="27" s="10" customFormat="1" ht="27" customHeight="1" spans="1:5">
      <c r="A27" s="34"/>
      <c r="B27" s="34"/>
      <c r="C27" s="37"/>
      <c r="D27" s="36" t="s">
        <v>427</v>
      </c>
      <c r="E27" s="36" t="s">
        <v>428</v>
      </c>
    </row>
    <row r="28" s="10" customFormat="1" ht="27" customHeight="1" spans="1:5">
      <c r="A28" s="34"/>
      <c r="B28" s="34"/>
      <c r="C28" s="35" t="s">
        <v>429</v>
      </c>
      <c r="D28" s="36" t="s">
        <v>430</v>
      </c>
      <c r="E28" s="36" t="s">
        <v>431</v>
      </c>
    </row>
    <row r="29" s="10" customFormat="1" ht="27" customHeight="1" spans="1:5">
      <c r="A29" s="34"/>
      <c r="B29" s="34"/>
      <c r="C29" s="34"/>
      <c r="D29" s="36" t="s">
        <v>195</v>
      </c>
      <c r="E29" s="36" t="s">
        <v>432</v>
      </c>
    </row>
    <row r="30" s="10" customFormat="1" ht="27" customHeight="1" spans="1:5">
      <c r="A30" s="34"/>
      <c r="B30" s="34"/>
      <c r="C30" s="34"/>
      <c r="D30" s="36" t="s">
        <v>433</v>
      </c>
      <c r="E30" s="36" t="s">
        <v>434</v>
      </c>
    </row>
    <row r="31" s="10" customFormat="1" ht="27" customHeight="1" spans="1:5">
      <c r="A31" s="34"/>
      <c r="B31" s="34"/>
      <c r="C31" s="34"/>
      <c r="D31" s="36" t="s">
        <v>435</v>
      </c>
      <c r="E31" s="36" t="s">
        <v>436</v>
      </c>
    </row>
    <row r="32" s="10" customFormat="1" ht="27" customHeight="1" spans="1:5">
      <c r="A32" s="34"/>
      <c r="B32" s="34"/>
      <c r="C32" s="34"/>
      <c r="D32" s="36" t="s">
        <v>437</v>
      </c>
      <c r="E32" s="36" t="s">
        <v>438</v>
      </c>
    </row>
    <row r="33" s="10" customFormat="1" ht="27" customHeight="1" spans="1:5">
      <c r="A33" s="34"/>
      <c r="B33" s="34"/>
      <c r="C33" s="34"/>
      <c r="D33" s="36" t="s">
        <v>439</v>
      </c>
      <c r="E33" s="36" t="s">
        <v>440</v>
      </c>
    </row>
    <row r="34" s="10" customFormat="1" ht="27" customHeight="1" spans="1:5">
      <c r="A34" s="34"/>
      <c r="B34" s="37"/>
      <c r="C34" s="37"/>
      <c r="D34" s="36" t="s">
        <v>441</v>
      </c>
      <c r="E34" s="36" t="s">
        <v>442</v>
      </c>
    </row>
    <row r="35" s="10" customFormat="1" ht="27" customHeight="1" spans="1:5">
      <c r="A35" s="34"/>
      <c r="B35" s="38" t="s">
        <v>443</v>
      </c>
      <c r="C35" s="38" t="s">
        <v>444</v>
      </c>
      <c r="D35" s="36" t="s">
        <v>445</v>
      </c>
      <c r="E35" s="36" t="s">
        <v>446</v>
      </c>
    </row>
    <row r="36" s="10" customFormat="1" ht="27" customHeight="1" spans="1:5">
      <c r="A36" s="37"/>
      <c r="B36" s="38" t="s">
        <v>447</v>
      </c>
      <c r="C36" s="38" t="s">
        <v>447</v>
      </c>
      <c r="D36" s="36" t="s">
        <v>448</v>
      </c>
      <c r="E36" s="36" t="s">
        <v>449</v>
      </c>
    </row>
  </sheetData>
  <mergeCells count="14">
    <mergeCell ref="A1:U1"/>
    <mergeCell ref="A2:E2"/>
    <mergeCell ref="A3:E3"/>
    <mergeCell ref="A4:B4"/>
    <mergeCell ref="C4:E4"/>
    <mergeCell ref="B10:D10"/>
    <mergeCell ref="B11:E11"/>
    <mergeCell ref="A5:A10"/>
    <mergeCell ref="A13:A36"/>
    <mergeCell ref="B13:B34"/>
    <mergeCell ref="C13:C18"/>
    <mergeCell ref="C19:C24"/>
    <mergeCell ref="C25:C27"/>
    <mergeCell ref="C28:C34"/>
  </mergeCells>
  <printOptions horizontalCentered="1"/>
  <pageMargins left="0.39375" right="0.39375" top="0.984027777777778" bottom="0.7875" header="0.590277777777778" footer="0.590277777777778"/>
  <pageSetup paperSize="9" scale="75" fitToHeight="10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showZeros="0" workbookViewId="0">
      <selection activeCell="A1" sqref="A1"/>
    </sheetView>
  </sheetViews>
  <sheetFormatPr defaultColWidth="9" defaultRowHeight="14.25"/>
  <cols>
    <col min="1" max="1" width="29.8833333333333" customWidth="1"/>
    <col min="2" max="4" width="12.3833333333333" customWidth="1"/>
    <col min="5" max="5" width="28" customWidth="1"/>
    <col min="6" max="11" width="20.5" customWidth="1"/>
  </cols>
  <sheetData>
    <row r="1" ht="15.75" customHeight="1" spans="1:11">
      <c r="A1" s="2" t="s">
        <v>450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spans="1:11">
      <c r="A2" s="4" t="s">
        <v>451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/>
      <c r="B3" s="5"/>
      <c r="C3" s="5"/>
      <c r="D3" s="5"/>
      <c r="E3" s="5"/>
      <c r="F3" s="5"/>
      <c r="G3" s="5"/>
      <c r="H3" s="5"/>
      <c r="I3" s="5"/>
      <c r="J3" s="5"/>
      <c r="K3" s="5" t="s">
        <v>452</v>
      </c>
    </row>
    <row r="4" s="1" customFormat="1" ht="18.75" customHeight="1" spans="1:11">
      <c r="A4" s="6" t="s">
        <v>453</v>
      </c>
      <c r="B4" s="6" t="s">
        <v>454</v>
      </c>
      <c r="C4" s="6"/>
      <c r="D4" s="6"/>
      <c r="E4" s="6" t="s">
        <v>455</v>
      </c>
      <c r="F4" s="6" t="s">
        <v>395</v>
      </c>
      <c r="G4" s="6" t="s">
        <v>395</v>
      </c>
      <c r="H4" s="6" t="s">
        <v>395</v>
      </c>
      <c r="I4" s="6" t="s">
        <v>395</v>
      </c>
      <c r="J4" s="6" t="s">
        <v>395</v>
      </c>
      <c r="K4" s="6" t="s">
        <v>395</v>
      </c>
    </row>
    <row r="5" s="1" customFormat="1" ht="18.75" customHeight="1" spans="1:11">
      <c r="A5" s="6"/>
      <c r="B5" s="6" t="s">
        <v>456</v>
      </c>
      <c r="C5" s="6" t="s">
        <v>457</v>
      </c>
      <c r="D5" s="6" t="s">
        <v>458</v>
      </c>
      <c r="E5" s="6"/>
      <c r="F5" s="6" t="s">
        <v>459</v>
      </c>
      <c r="G5" s="6" t="s">
        <v>459</v>
      </c>
      <c r="H5" s="6" t="s">
        <v>443</v>
      </c>
      <c r="I5" s="6" t="s">
        <v>443</v>
      </c>
      <c r="J5" s="6" t="s">
        <v>447</v>
      </c>
      <c r="K5" s="6" t="s">
        <v>447</v>
      </c>
    </row>
    <row r="6" s="1" customFormat="1" ht="18.75" customHeight="1" spans="1:11">
      <c r="A6" s="7"/>
      <c r="B6" s="7"/>
      <c r="C6" s="7"/>
      <c r="D6" s="7"/>
      <c r="E6" s="7"/>
      <c r="F6" s="7" t="s">
        <v>393</v>
      </c>
      <c r="G6" s="7" t="s">
        <v>460</v>
      </c>
      <c r="H6" s="7" t="s">
        <v>393</v>
      </c>
      <c r="I6" s="7" t="s">
        <v>460</v>
      </c>
      <c r="J6" s="7" t="s">
        <v>393</v>
      </c>
      <c r="K6" s="7" t="s">
        <v>460</v>
      </c>
    </row>
    <row r="7" spans="1:11">
      <c r="A7" s="8" t="s">
        <v>70</v>
      </c>
      <c r="B7" s="9">
        <v>2618</v>
      </c>
      <c r="C7" s="9">
        <v>52</v>
      </c>
      <c r="D7" s="9">
        <f t="shared" ref="D7:D46" si="0">B7-C7</f>
        <v>2566</v>
      </c>
      <c r="E7" s="8" t="s">
        <v>26</v>
      </c>
      <c r="F7" s="8" t="s">
        <v>26</v>
      </c>
      <c r="G7" s="8" t="s">
        <v>26</v>
      </c>
      <c r="H7" s="8" t="s">
        <v>26</v>
      </c>
      <c r="I7" s="8" t="s">
        <v>26</v>
      </c>
      <c r="J7" s="8" t="s">
        <v>26</v>
      </c>
      <c r="K7" s="8" t="s">
        <v>26</v>
      </c>
    </row>
    <row r="8" spans="1:11">
      <c r="A8" s="8" t="s">
        <v>461</v>
      </c>
      <c r="B8" s="9">
        <v>2618</v>
      </c>
      <c r="C8" s="9">
        <v>52</v>
      </c>
      <c r="D8" s="9">
        <f t="shared" si="0"/>
        <v>2566</v>
      </c>
      <c r="E8" s="8" t="s">
        <v>26</v>
      </c>
      <c r="F8" s="8" t="s">
        <v>26</v>
      </c>
      <c r="G8" s="8" t="s">
        <v>26</v>
      </c>
      <c r="H8" s="8" t="s">
        <v>26</v>
      </c>
      <c r="I8" s="8" t="s">
        <v>26</v>
      </c>
      <c r="J8" s="8" t="s">
        <v>26</v>
      </c>
      <c r="K8" s="8" t="s">
        <v>26</v>
      </c>
    </row>
    <row r="9" ht="78.75" spans="1:11">
      <c r="A9" s="8" t="s">
        <v>462</v>
      </c>
      <c r="B9" s="9">
        <v>20</v>
      </c>
      <c r="C9" s="9">
        <v>20</v>
      </c>
      <c r="D9" s="9">
        <f t="shared" si="0"/>
        <v>0</v>
      </c>
      <c r="E9" s="8" t="s">
        <v>463</v>
      </c>
      <c r="F9" s="8" t="s">
        <v>464</v>
      </c>
      <c r="G9" s="8" t="s">
        <v>465</v>
      </c>
      <c r="H9" s="8" t="s">
        <v>466</v>
      </c>
      <c r="I9" s="8" t="s">
        <v>467</v>
      </c>
      <c r="J9" s="8" t="s">
        <v>448</v>
      </c>
      <c r="K9" s="8" t="s">
        <v>468</v>
      </c>
    </row>
    <row r="10" ht="22.5" spans="1:11">
      <c r="A10" s="8" t="s">
        <v>469</v>
      </c>
      <c r="B10" s="9">
        <v>0</v>
      </c>
      <c r="C10" s="9">
        <v>0</v>
      </c>
      <c r="D10" s="9">
        <f t="shared" si="0"/>
        <v>0</v>
      </c>
      <c r="E10" s="8" t="s">
        <v>26</v>
      </c>
      <c r="F10" s="8" t="s">
        <v>470</v>
      </c>
      <c r="G10" s="8" t="s">
        <v>471</v>
      </c>
      <c r="H10" s="8" t="s">
        <v>26</v>
      </c>
      <c r="I10" s="8" t="s">
        <v>26</v>
      </c>
      <c r="J10" s="8" t="s">
        <v>26</v>
      </c>
      <c r="K10" s="8" t="s">
        <v>26</v>
      </c>
    </row>
    <row r="11" spans="1:11">
      <c r="A11" s="8" t="s">
        <v>469</v>
      </c>
      <c r="B11" s="9">
        <v>0</v>
      </c>
      <c r="C11" s="9">
        <v>0</v>
      </c>
      <c r="D11" s="9">
        <f t="shared" si="0"/>
        <v>0</v>
      </c>
      <c r="E11" s="8" t="s">
        <v>26</v>
      </c>
      <c r="F11" s="8" t="s">
        <v>472</v>
      </c>
      <c r="G11" s="8" t="s">
        <v>471</v>
      </c>
      <c r="H11" s="8" t="s">
        <v>26</v>
      </c>
      <c r="I11" s="8" t="s">
        <v>26</v>
      </c>
      <c r="J11" s="8" t="s">
        <v>26</v>
      </c>
      <c r="K11" s="8" t="s">
        <v>26</v>
      </c>
    </row>
    <row r="12" spans="1:11">
      <c r="A12" s="8" t="s">
        <v>469</v>
      </c>
      <c r="B12" s="9">
        <v>0</v>
      </c>
      <c r="C12" s="9">
        <v>0</v>
      </c>
      <c r="D12" s="9">
        <f t="shared" si="0"/>
        <v>0</v>
      </c>
      <c r="E12" s="8" t="s">
        <v>26</v>
      </c>
      <c r="F12" s="8" t="s">
        <v>473</v>
      </c>
      <c r="G12" s="8" t="s">
        <v>474</v>
      </c>
      <c r="H12" s="8" t="s">
        <v>26</v>
      </c>
      <c r="I12" s="8" t="s">
        <v>26</v>
      </c>
      <c r="J12" s="8" t="s">
        <v>26</v>
      </c>
      <c r="K12" s="8" t="s">
        <v>26</v>
      </c>
    </row>
    <row r="13" spans="1:11">
      <c r="A13" s="8" t="s">
        <v>469</v>
      </c>
      <c r="B13" s="9">
        <v>0</v>
      </c>
      <c r="C13" s="9">
        <v>0</v>
      </c>
      <c r="D13" s="9">
        <f t="shared" si="0"/>
        <v>0</v>
      </c>
      <c r="E13" s="8" t="s">
        <v>26</v>
      </c>
      <c r="F13" s="8" t="s">
        <v>475</v>
      </c>
      <c r="G13" s="8" t="s">
        <v>476</v>
      </c>
      <c r="H13" s="8" t="s">
        <v>26</v>
      </c>
      <c r="I13" s="8" t="s">
        <v>26</v>
      </c>
      <c r="J13" s="8" t="s">
        <v>26</v>
      </c>
      <c r="K13" s="8" t="s">
        <v>26</v>
      </c>
    </row>
    <row r="14" spans="1:11">
      <c r="A14" s="8" t="s">
        <v>469</v>
      </c>
      <c r="B14" s="9">
        <v>0</v>
      </c>
      <c r="C14" s="9">
        <v>0</v>
      </c>
      <c r="D14" s="9">
        <f t="shared" si="0"/>
        <v>0</v>
      </c>
      <c r="E14" s="8" t="s">
        <v>26</v>
      </c>
      <c r="F14" s="8" t="s">
        <v>477</v>
      </c>
      <c r="G14" s="8" t="s">
        <v>478</v>
      </c>
      <c r="H14" s="8" t="s">
        <v>26</v>
      </c>
      <c r="I14" s="8" t="s">
        <v>26</v>
      </c>
      <c r="J14" s="8" t="s">
        <v>26</v>
      </c>
      <c r="K14" s="8" t="s">
        <v>26</v>
      </c>
    </row>
    <row r="15" spans="1:11">
      <c r="A15" s="8" t="s">
        <v>469</v>
      </c>
      <c r="B15" s="9">
        <v>0</v>
      </c>
      <c r="C15" s="9">
        <v>0</v>
      </c>
      <c r="D15" s="9">
        <f t="shared" si="0"/>
        <v>0</v>
      </c>
      <c r="E15" s="8" t="s">
        <v>26</v>
      </c>
      <c r="F15" s="8" t="s">
        <v>479</v>
      </c>
      <c r="G15" s="8" t="s">
        <v>424</v>
      </c>
      <c r="H15" s="8" t="s">
        <v>26</v>
      </c>
      <c r="I15" s="8" t="s">
        <v>26</v>
      </c>
      <c r="J15" s="8" t="s">
        <v>26</v>
      </c>
      <c r="K15" s="8" t="s">
        <v>26</v>
      </c>
    </row>
    <row r="16" spans="1:11">
      <c r="A16" s="8" t="s">
        <v>469</v>
      </c>
      <c r="B16" s="9">
        <v>0</v>
      </c>
      <c r="C16" s="9">
        <v>0</v>
      </c>
      <c r="D16" s="9">
        <f t="shared" si="0"/>
        <v>0</v>
      </c>
      <c r="E16" s="8" t="s">
        <v>26</v>
      </c>
      <c r="F16" s="8" t="s">
        <v>480</v>
      </c>
      <c r="G16" s="8" t="s">
        <v>481</v>
      </c>
      <c r="H16" s="8" t="s">
        <v>26</v>
      </c>
      <c r="I16" s="8" t="s">
        <v>26</v>
      </c>
      <c r="J16" s="8" t="s">
        <v>26</v>
      </c>
      <c r="K16" s="8" t="s">
        <v>26</v>
      </c>
    </row>
    <row r="17" ht="78.75" spans="1:11">
      <c r="A17" s="8" t="s">
        <v>482</v>
      </c>
      <c r="B17" s="9">
        <v>1810</v>
      </c>
      <c r="C17" s="9">
        <v>0</v>
      </c>
      <c r="D17" s="9">
        <f t="shared" si="0"/>
        <v>1810</v>
      </c>
      <c r="E17" s="8" t="s">
        <v>483</v>
      </c>
      <c r="F17" s="8" t="s">
        <v>484</v>
      </c>
      <c r="G17" s="8" t="s">
        <v>485</v>
      </c>
      <c r="H17" s="8" t="s">
        <v>486</v>
      </c>
      <c r="I17" s="8" t="s">
        <v>487</v>
      </c>
      <c r="J17" s="8" t="s">
        <v>448</v>
      </c>
      <c r="K17" s="8" t="s">
        <v>468</v>
      </c>
    </row>
    <row r="18" spans="1:11">
      <c r="A18" s="8" t="s">
        <v>469</v>
      </c>
      <c r="B18" s="9">
        <v>0</v>
      </c>
      <c r="C18" s="9">
        <v>0</v>
      </c>
      <c r="D18" s="9">
        <f t="shared" si="0"/>
        <v>0</v>
      </c>
      <c r="E18" s="8" t="s">
        <v>26</v>
      </c>
      <c r="F18" s="8" t="s">
        <v>488</v>
      </c>
      <c r="G18" s="8" t="s">
        <v>489</v>
      </c>
      <c r="H18" s="8" t="s">
        <v>490</v>
      </c>
      <c r="I18" s="8" t="s">
        <v>491</v>
      </c>
      <c r="J18" s="8" t="s">
        <v>26</v>
      </c>
      <c r="K18" s="8" t="s">
        <v>26</v>
      </c>
    </row>
    <row r="19" spans="1:11">
      <c r="A19" s="8" t="s">
        <v>469</v>
      </c>
      <c r="B19" s="9">
        <v>0</v>
      </c>
      <c r="C19" s="9">
        <v>0</v>
      </c>
      <c r="D19" s="9">
        <f t="shared" si="0"/>
        <v>0</v>
      </c>
      <c r="E19" s="8" t="s">
        <v>26</v>
      </c>
      <c r="F19" s="8" t="s">
        <v>492</v>
      </c>
      <c r="G19" s="8" t="s">
        <v>493</v>
      </c>
      <c r="H19" s="8" t="s">
        <v>494</v>
      </c>
      <c r="I19" s="8" t="s">
        <v>468</v>
      </c>
      <c r="J19" s="8" t="s">
        <v>26</v>
      </c>
      <c r="K19" s="8" t="s">
        <v>26</v>
      </c>
    </row>
    <row r="20" spans="1:11">
      <c r="A20" s="8" t="s">
        <v>469</v>
      </c>
      <c r="B20" s="9">
        <v>0</v>
      </c>
      <c r="C20" s="9">
        <v>0</v>
      </c>
      <c r="D20" s="9">
        <f t="shared" si="0"/>
        <v>0</v>
      </c>
      <c r="E20" s="8" t="s">
        <v>26</v>
      </c>
      <c r="F20" s="8" t="s">
        <v>495</v>
      </c>
      <c r="G20" s="8" t="s">
        <v>468</v>
      </c>
      <c r="H20" s="8" t="s">
        <v>496</v>
      </c>
      <c r="I20" s="8" t="s">
        <v>497</v>
      </c>
      <c r="J20" s="8" t="s">
        <v>26</v>
      </c>
      <c r="K20" s="8" t="s">
        <v>26</v>
      </c>
    </row>
    <row r="21" spans="1:11">
      <c r="A21" s="8" t="s">
        <v>469</v>
      </c>
      <c r="B21" s="9">
        <v>0</v>
      </c>
      <c r="C21" s="9">
        <v>0</v>
      </c>
      <c r="D21" s="9">
        <f t="shared" si="0"/>
        <v>0</v>
      </c>
      <c r="E21" s="8" t="s">
        <v>26</v>
      </c>
      <c r="F21" s="8" t="s">
        <v>498</v>
      </c>
      <c r="G21" s="8" t="s">
        <v>468</v>
      </c>
      <c r="H21" s="8" t="s">
        <v>26</v>
      </c>
      <c r="I21" s="8" t="s">
        <v>26</v>
      </c>
      <c r="J21" s="8" t="s">
        <v>26</v>
      </c>
      <c r="K21" s="8" t="s">
        <v>26</v>
      </c>
    </row>
    <row r="22" spans="1:11">
      <c r="A22" s="8" t="s">
        <v>469</v>
      </c>
      <c r="B22" s="9">
        <v>0</v>
      </c>
      <c r="C22" s="9">
        <v>0</v>
      </c>
      <c r="D22" s="9">
        <f t="shared" si="0"/>
        <v>0</v>
      </c>
      <c r="E22" s="8" t="s">
        <v>26</v>
      </c>
      <c r="F22" s="8" t="s">
        <v>499</v>
      </c>
      <c r="G22" s="8" t="s">
        <v>468</v>
      </c>
      <c r="H22" s="8" t="s">
        <v>26</v>
      </c>
      <c r="I22" s="8" t="s">
        <v>26</v>
      </c>
      <c r="J22" s="8" t="s">
        <v>26</v>
      </c>
      <c r="K22" s="8" t="s">
        <v>26</v>
      </c>
    </row>
    <row r="23" spans="1:11">
      <c r="A23" s="8" t="s">
        <v>469</v>
      </c>
      <c r="B23" s="9">
        <v>0</v>
      </c>
      <c r="C23" s="9">
        <v>0</v>
      </c>
      <c r="D23" s="9">
        <f t="shared" si="0"/>
        <v>0</v>
      </c>
      <c r="E23" s="8" t="s">
        <v>26</v>
      </c>
      <c r="F23" s="8" t="s">
        <v>500</v>
      </c>
      <c r="G23" s="8" t="s">
        <v>468</v>
      </c>
      <c r="H23" s="8" t="s">
        <v>26</v>
      </c>
      <c r="I23" s="8" t="s">
        <v>26</v>
      </c>
      <c r="J23" s="8" t="s">
        <v>26</v>
      </c>
      <c r="K23" s="8" t="s">
        <v>26</v>
      </c>
    </row>
    <row r="24" spans="1:11">
      <c r="A24" s="8" t="s">
        <v>469</v>
      </c>
      <c r="B24" s="9">
        <v>0</v>
      </c>
      <c r="C24" s="9">
        <v>0</v>
      </c>
      <c r="D24" s="9">
        <f t="shared" si="0"/>
        <v>0</v>
      </c>
      <c r="E24" s="8" t="s">
        <v>26</v>
      </c>
      <c r="F24" s="8" t="s">
        <v>480</v>
      </c>
      <c r="G24" s="8" t="s">
        <v>501</v>
      </c>
      <c r="H24" s="8" t="s">
        <v>26</v>
      </c>
      <c r="I24" s="8" t="s">
        <v>26</v>
      </c>
      <c r="J24" s="8" t="s">
        <v>26</v>
      </c>
      <c r="K24" s="8" t="s">
        <v>26</v>
      </c>
    </row>
    <row r="25" ht="67.5" spans="1:11">
      <c r="A25" s="8" t="s">
        <v>502</v>
      </c>
      <c r="B25" s="9">
        <v>756</v>
      </c>
      <c r="C25" s="9">
        <v>0</v>
      </c>
      <c r="D25" s="9">
        <f t="shared" si="0"/>
        <v>756</v>
      </c>
      <c r="E25" s="8" t="s">
        <v>503</v>
      </c>
      <c r="F25" s="8" t="s">
        <v>484</v>
      </c>
      <c r="G25" s="8" t="s">
        <v>504</v>
      </c>
      <c r="H25" s="8" t="s">
        <v>486</v>
      </c>
      <c r="I25" s="8" t="s">
        <v>487</v>
      </c>
      <c r="J25" s="8" t="s">
        <v>448</v>
      </c>
      <c r="K25" s="8" t="s">
        <v>468</v>
      </c>
    </row>
    <row r="26" spans="1:11">
      <c r="A26" s="8" t="s">
        <v>469</v>
      </c>
      <c r="B26" s="9">
        <v>0</v>
      </c>
      <c r="C26" s="9">
        <v>0</v>
      </c>
      <c r="D26" s="9">
        <f t="shared" si="0"/>
        <v>0</v>
      </c>
      <c r="E26" s="8" t="s">
        <v>26</v>
      </c>
      <c r="F26" s="8" t="s">
        <v>492</v>
      </c>
      <c r="G26" s="8" t="s">
        <v>505</v>
      </c>
      <c r="H26" s="8" t="s">
        <v>466</v>
      </c>
      <c r="I26" s="8" t="s">
        <v>491</v>
      </c>
      <c r="J26" s="8" t="s">
        <v>26</v>
      </c>
      <c r="K26" s="8" t="s">
        <v>26</v>
      </c>
    </row>
    <row r="27" spans="1:11">
      <c r="A27" s="8" t="s">
        <v>469</v>
      </c>
      <c r="B27" s="9">
        <v>0</v>
      </c>
      <c r="C27" s="9">
        <v>0</v>
      </c>
      <c r="D27" s="9">
        <f t="shared" si="0"/>
        <v>0</v>
      </c>
      <c r="E27" s="8" t="s">
        <v>26</v>
      </c>
      <c r="F27" s="8" t="s">
        <v>506</v>
      </c>
      <c r="G27" s="8" t="s">
        <v>476</v>
      </c>
      <c r="H27" s="8" t="s">
        <v>507</v>
      </c>
      <c r="I27" s="8" t="s">
        <v>468</v>
      </c>
      <c r="J27" s="8" t="s">
        <v>26</v>
      </c>
      <c r="K27" s="8" t="s">
        <v>26</v>
      </c>
    </row>
    <row r="28" spans="1:11">
      <c r="A28" s="8" t="s">
        <v>469</v>
      </c>
      <c r="B28" s="9">
        <v>0</v>
      </c>
      <c r="C28" s="9">
        <v>0</v>
      </c>
      <c r="D28" s="9">
        <f t="shared" si="0"/>
        <v>0</v>
      </c>
      <c r="E28" s="8" t="s">
        <v>26</v>
      </c>
      <c r="F28" s="8" t="s">
        <v>496</v>
      </c>
      <c r="G28" s="8" t="s">
        <v>508</v>
      </c>
      <c r="H28" s="8" t="s">
        <v>26</v>
      </c>
      <c r="I28" s="8" t="s">
        <v>26</v>
      </c>
      <c r="J28" s="8" t="s">
        <v>26</v>
      </c>
      <c r="K28" s="8" t="s">
        <v>26</v>
      </c>
    </row>
    <row r="29" spans="1:11">
      <c r="A29" s="8" t="s">
        <v>469</v>
      </c>
      <c r="B29" s="9">
        <v>0</v>
      </c>
      <c r="C29" s="9">
        <v>0</v>
      </c>
      <c r="D29" s="9">
        <f t="shared" si="0"/>
        <v>0</v>
      </c>
      <c r="E29" s="8" t="s">
        <v>26</v>
      </c>
      <c r="F29" s="8" t="s">
        <v>509</v>
      </c>
      <c r="G29" s="8" t="s">
        <v>468</v>
      </c>
      <c r="H29" s="8" t="s">
        <v>26</v>
      </c>
      <c r="I29" s="8" t="s">
        <v>26</v>
      </c>
      <c r="J29" s="8" t="s">
        <v>26</v>
      </c>
      <c r="K29" s="8" t="s">
        <v>26</v>
      </c>
    </row>
    <row r="30" spans="1:11">
      <c r="A30" s="8" t="s">
        <v>469</v>
      </c>
      <c r="B30" s="9">
        <v>0</v>
      </c>
      <c r="C30" s="9">
        <v>0</v>
      </c>
      <c r="D30" s="9">
        <f t="shared" si="0"/>
        <v>0</v>
      </c>
      <c r="E30" s="8" t="s">
        <v>26</v>
      </c>
      <c r="F30" s="8" t="s">
        <v>510</v>
      </c>
      <c r="G30" s="8" t="s">
        <v>468</v>
      </c>
      <c r="H30" s="8" t="s">
        <v>26</v>
      </c>
      <c r="I30" s="8" t="s">
        <v>26</v>
      </c>
      <c r="J30" s="8" t="s">
        <v>26</v>
      </c>
      <c r="K30" s="8" t="s">
        <v>26</v>
      </c>
    </row>
    <row r="31" spans="1:11">
      <c r="A31" s="8" t="s">
        <v>469</v>
      </c>
      <c r="B31" s="9">
        <v>0</v>
      </c>
      <c r="C31" s="9">
        <v>0</v>
      </c>
      <c r="D31" s="9">
        <f t="shared" si="0"/>
        <v>0</v>
      </c>
      <c r="E31" s="8" t="s">
        <v>26</v>
      </c>
      <c r="F31" s="8" t="s">
        <v>499</v>
      </c>
      <c r="G31" s="8" t="s">
        <v>468</v>
      </c>
      <c r="H31" s="8" t="s">
        <v>26</v>
      </c>
      <c r="I31" s="8" t="s">
        <v>26</v>
      </c>
      <c r="J31" s="8" t="s">
        <v>26</v>
      </c>
      <c r="K31" s="8" t="s">
        <v>26</v>
      </c>
    </row>
    <row r="32" spans="1:11">
      <c r="A32" s="8" t="s">
        <v>469</v>
      </c>
      <c r="B32" s="9">
        <v>0</v>
      </c>
      <c r="C32" s="9">
        <v>0</v>
      </c>
      <c r="D32" s="9">
        <f t="shared" si="0"/>
        <v>0</v>
      </c>
      <c r="E32" s="8" t="s">
        <v>26</v>
      </c>
      <c r="F32" s="8" t="s">
        <v>500</v>
      </c>
      <c r="G32" s="8" t="s">
        <v>468</v>
      </c>
      <c r="H32" s="8" t="s">
        <v>26</v>
      </c>
      <c r="I32" s="8" t="s">
        <v>26</v>
      </c>
      <c r="J32" s="8" t="s">
        <v>26</v>
      </c>
      <c r="K32" s="8" t="s">
        <v>26</v>
      </c>
    </row>
    <row r="33" spans="1:11">
      <c r="A33" s="8" t="s">
        <v>469</v>
      </c>
      <c r="B33" s="9">
        <v>0</v>
      </c>
      <c r="C33" s="9">
        <v>0</v>
      </c>
      <c r="D33" s="9">
        <f t="shared" si="0"/>
        <v>0</v>
      </c>
      <c r="E33" s="8" t="s">
        <v>26</v>
      </c>
      <c r="F33" s="8" t="s">
        <v>480</v>
      </c>
      <c r="G33" s="8" t="s">
        <v>511</v>
      </c>
      <c r="H33" s="8" t="s">
        <v>26</v>
      </c>
      <c r="I33" s="8" t="s">
        <v>26</v>
      </c>
      <c r="J33" s="8" t="s">
        <v>26</v>
      </c>
      <c r="K33" s="8" t="s">
        <v>26</v>
      </c>
    </row>
    <row r="34" ht="78.75" spans="1:11">
      <c r="A34" s="8" t="s">
        <v>512</v>
      </c>
      <c r="B34" s="9">
        <v>22</v>
      </c>
      <c r="C34" s="9">
        <v>22</v>
      </c>
      <c r="D34" s="9">
        <f t="shared" si="0"/>
        <v>0</v>
      </c>
      <c r="E34" s="8" t="s">
        <v>513</v>
      </c>
      <c r="F34" s="8" t="s">
        <v>514</v>
      </c>
      <c r="G34" s="8" t="s">
        <v>491</v>
      </c>
      <c r="H34" s="8" t="s">
        <v>466</v>
      </c>
      <c r="I34" s="8" t="s">
        <v>468</v>
      </c>
      <c r="J34" s="8" t="s">
        <v>448</v>
      </c>
      <c r="K34" s="8" t="s">
        <v>468</v>
      </c>
    </row>
    <row r="35" ht="22.5" spans="1:11">
      <c r="A35" s="8" t="s">
        <v>469</v>
      </c>
      <c r="B35" s="9">
        <v>0</v>
      </c>
      <c r="C35" s="9">
        <v>0</v>
      </c>
      <c r="D35" s="9">
        <f t="shared" si="0"/>
        <v>0</v>
      </c>
      <c r="E35" s="8" t="s">
        <v>26</v>
      </c>
      <c r="F35" s="8" t="s">
        <v>515</v>
      </c>
      <c r="G35" s="8" t="s">
        <v>465</v>
      </c>
      <c r="H35" s="8" t="s">
        <v>516</v>
      </c>
      <c r="I35" s="8" t="s">
        <v>471</v>
      </c>
      <c r="J35" s="8" t="s">
        <v>26</v>
      </c>
      <c r="K35" s="8" t="s">
        <v>26</v>
      </c>
    </row>
    <row r="36" spans="1:11">
      <c r="A36" s="8" t="s">
        <v>469</v>
      </c>
      <c r="B36" s="9">
        <v>0</v>
      </c>
      <c r="C36" s="9">
        <v>0</v>
      </c>
      <c r="D36" s="9">
        <f t="shared" si="0"/>
        <v>0</v>
      </c>
      <c r="E36" s="8" t="s">
        <v>26</v>
      </c>
      <c r="F36" s="8" t="s">
        <v>517</v>
      </c>
      <c r="G36" s="8" t="s">
        <v>471</v>
      </c>
      <c r="H36" s="8" t="s">
        <v>518</v>
      </c>
      <c r="I36" s="8" t="s">
        <v>519</v>
      </c>
      <c r="J36" s="8" t="s">
        <v>26</v>
      </c>
      <c r="K36" s="8" t="s">
        <v>26</v>
      </c>
    </row>
    <row r="37" spans="1:11">
      <c r="A37" s="8" t="s">
        <v>469</v>
      </c>
      <c r="B37" s="9">
        <v>0</v>
      </c>
      <c r="C37" s="9">
        <v>0</v>
      </c>
      <c r="D37" s="9">
        <f t="shared" si="0"/>
        <v>0</v>
      </c>
      <c r="E37" s="8" t="s">
        <v>26</v>
      </c>
      <c r="F37" s="8" t="s">
        <v>520</v>
      </c>
      <c r="G37" s="8" t="s">
        <v>465</v>
      </c>
      <c r="H37" s="8" t="s">
        <v>26</v>
      </c>
      <c r="I37" s="8" t="s">
        <v>26</v>
      </c>
      <c r="J37" s="8" t="s">
        <v>26</v>
      </c>
      <c r="K37" s="8" t="s">
        <v>26</v>
      </c>
    </row>
    <row r="38" ht="22.5" spans="1:11">
      <c r="A38" s="8" t="s">
        <v>469</v>
      </c>
      <c r="B38" s="9">
        <v>0</v>
      </c>
      <c r="C38" s="9">
        <v>0</v>
      </c>
      <c r="D38" s="9">
        <f t="shared" si="0"/>
        <v>0</v>
      </c>
      <c r="E38" s="8" t="s">
        <v>26</v>
      </c>
      <c r="F38" s="8" t="s">
        <v>406</v>
      </c>
      <c r="G38" s="8" t="s">
        <v>491</v>
      </c>
      <c r="H38" s="8" t="s">
        <v>26</v>
      </c>
      <c r="I38" s="8" t="s">
        <v>26</v>
      </c>
      <c r="J38" s="8" t="s">
        <v>26</v>
      </c>
      <c r="K38" s="8" t="s">
        <v>26</v>
      </c>
    </row>
    <row r="39" spans="1:11">
      <c r="A39" s="8" t="s">
        <v>469</v>
      </c>
      <c r="B39" s="9">
        <v>0</v>
      </c>
      <c r="C39" s="9">
        <v>0</v>
      </c>
      <c r="D39" s="9">
        <f t="shared" si="0"/>
        <v>0</v>
      </c>
      <c r="E39" s="8" t="s">
        <v>26</v>
      </c>
      <c r="F39" s="8" t="s">
        <v>521</v>
      </c>
      <c r="G39" s="8" t="s">
        <v>522</v>
      </c>
      <c r="H39" s="8" t="s">
        <v>26</v>
      </c>
      <c r="I39" s="8" t="s">
        <v>26</v>
      </c>
      <c r="J39" s="8" t="s">
        <v>26</v>
      </c>
      <c r="K39" s="8" t="s">
        <v>26</v>
      </c>
    </row>
    <row r="40" spans="1:11">
      <c r="A40" s="8" t="s">
        <v>469</v>
      </c>
      <c r="B40" s="9">
        <v>0</v>
      </c>
      <c r="C40" s="9">
        <v>0</v>
      </c>
      <c r="D40" s="9">
        <f t="shared" si="0"/>
        <v>0</v>
      </c>
      <c r="E40" s="8" t="s">
        <v>26</v>
      </c>
      <c r="F40" s="8" t="s">
        <v>480</v>
      </c>
      <c r="G40" s="8" t="s">
        <v>523</v>
      </c>
      <c r="H40" s="8" t="s">
        <v>26</v>
      </c>
      <c r="I40" s="8" t="s">
        <v>26</v>
      </c>
      <c r="J40" s="8" t="s">
        <v>26</v>
      </c>
      <c r="K40" s="8" t="s">
        <v>26</v>
      </c>
    </row>
    <row r="41" ht="33.75" spans="1:11">
      <c r="A41" s="8" t="s">
        <v>524</v>
      </c>
      <c r="B41" s="9">
        <v>10</v>
      </c>
      <c r="C41" s="9">
        <v>10</v>
      </c>
      <c r="D41" s="9">
        <f t="shared" si="0"/>
        <v>0</v>
      </c>
      <c r="E41" s="8" t="s">
        <v>525</v>
      </c>
      <c r="F41" s="8" t="s">
        <v>514</v>
      </c>
      <c r="G41" s="8" t="s">
        <v>467</v>
      </c>
      <c r="H41" s="8" t="s">
        <v>466</v>
      </c>
      <c r="I41" s="8" t="s">
        <v>468</v>
      </c>
      <c r="J41" s="8" t="s">
        <v>448</v>
      </c>
      <c r="K41" s="8" t="s">
        <v>468</v>
      </c>
    </row>
    <row r="42" ht="22.5" spans="1:11">
      <c r="A42" s="8" t="s">
        <v>469</v>
      </c>
      <c r="B42" s="9">
        <v>0</v>
      </c>
      <c r="C42" s="9">
        <v>0</v>
      </c>
      <c r="D42" s="9">
        <f t="shared" si="0"/>
        <v>0</v>
      </c>
      <c r="E42" s="8" t="s">
        <v>26</v>
      </c>
      <c r="F42" s="8" t="s">
        <v>526</v>
      </c>
      <c r="G42" s="8" t="s">
        <v>527</v>
      </c>
      <c r="H42" s="8" t="s">
        <v>528</v>
      </c>
      <c r="I42" s="8" t="s">
        <v>529</v>
      </c>
      <c r="J42" s="8" t="s">
        <v>26</v>
      </c>
      <c r="K42" s="8" t="s">
        <v>26</v>
      </c>
    </row>
    <row r="43" spans="1:11">
      <c r="A43" s="8" t="s">
        <v>469</v>
      </c>
      <c r="B43" s="9">
        <v>0</v>
      </c>
      <c r="C43" s="9">
        <v>0</v>
      </c>
      <c r="D43" s="9">
        <f t="shared" si="0"/>
        <v>0</v>
      </c>
      <c r="E43" s="8" t="s">
        <v>26</v>
      </c>
      <c r="F43" s="8" t="s">
        <v>530</v>
      </c>
      <c r="G43" s="8" t="s">
        <v>468</v>
      </c>
      <c r="H43" s="8" t="s">
        <v>531</v>
      </c>
      <c r="I43" s="8" t="s">
        <v>471</v>
      </c>
      <c r="J43" s="8" t="s">
        <v>26</v>
      </c>
      <c r="K43" s="8" t="s">
        <v>26</v>
      </c>
    </row>
    <row r="44" ht="22.5" spans="1:11">
      <c r="A44" s="8" t="s">
        <v>469</v>
      </c>
      <c r="B44" s="9">
        <v>0</v>
      </c>
      <c r="C44" s="9">
        <v>0</v>
      </c>
      <c r="D44" s="9">
        <f t="shared" si="0"/>
        <v>0</v>
      </c>
      <c r="E44" s="8" t="s">
        <v>26</v>
      </c>
      <c r="F44" s="8" t="s">
        <v>532</v>
      </c>
      <c r="G44" s="8" t="s">
        <v>533</v>
      </c>
      <c r="H44" s="8" t="s">
        <v>26</v>
      </c>
      <c r="I44" s="8" t="s">
        <v>26</v>
      </c>
      <c r="J44" s="8" t="s">
        <v>26</v>
      </c>
      <c r="K44" s="8" t="s">
        <v>26</v>
      </c>
    </row>
    <row r="45" spans="1:11">
      <c r="A45" s="8" t="s">
        <v>469</v>
      </c>
      <c r="B45" s="9">
        <v>0</v>
      </c>
      <c r="C45" s="9">
        <v>0</v>
      </c>
      <c r="D45" s="9">
        <f t="shared" si="0"/>
        <v>0</v>
      </c>
      <c r="E45" s="8" t="s">
        <v>26</v>
      </c>
      <c r="F45" s="8" t="s">
        <v>534</v>
      </c>
      <c r="G45" s="8" t="s">
        <v>428</v>
      </c>
      <c r="H45" s="8" t="s">
        <v>26</v>
      </c>
      <c r="I45" s="8" t="s">
        <v>26</v>
      </c>
      <c r="J45" s="8" t="s">
        <v>26</v>
      </c>
      <c r="K45" s="8" t="s">
        <v>26</v>
      </c>
    </row>
    <row r="46" spans="1:11">
      <c r="A46" s="8" t="s">
        <v>469</v>
      </c>
      <c r="B46" s="9">
        <v>0</v>
      </c>
      <c r="C46" s="9">
        <v>0</v>
      </c>
      <c r="D46" s="9">
        <f t="shared" si="0"/>
        <v>0</v>
      </c>
      <c r="E46" s="8" t="s">
        <v>26</v>
      </c>
      <c r="F46" s="8" t="s">
        <v>480</v>
      </c>
      <c r="G46" s="8" t="s">
        <v>535</v>
      </c>
      <c r="H46" s="8" t="s">
        <v>26</v>
      </c>
      <c r="I46" s="8" t="s">
        <v>26</v>
      </c>
      <c r="J46" s="8" t="s">
        <v>26</v>
      </c>
      <c r="K46" s="8" t="s">
        <v>26</v>
      </c>
    </row>
  </sheetData>
  <mergeCells count="11">
    <mergeCell ref="A2:K2"/>
    <mergeCell ref="B4:D4"/>
    <mergeCell ref="F4:K4"/>
    <mergeCell ref="F5:G5"/>
    <mergeCell ref="H5:I5"/>
    <mergeCell ref="J5:K5"/>
    <mergeCell ref="A4:A6"/>
    <mergeCell ref="B5:B6"/>
    <mergeCell ref="C5:C6"/>
    <mergeCell ref="D5:D6"/>
    <mergeCell ref="E4:E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showGridLines="0" showZeros="0" workbookViewId="0">
      <selection activeCell="A1" sqref="A1:D1"/>
    </sheetView>
  </sheetViews>
  <sheetFormatPr defaultColWidth="9" defaultRowHeight="14.25"/>
  <cols>
    <col min="1" max="1" width="4.63333333333333" customWidth="1"/>
    <col min="2" max="3" width="3.5" customWidth="1"/>
    <col min="5" max="5" width="43.5" customWidth="1"/>
    <col min="6" max="7" width="12" customWidth="1"/>
    <col min="8" max="8" width="11.6333333333333" customWidth="1"/>
    <col min="9" max="10" width="9" customWidth="1"/>
    <col min="11" max="12" width="6.63333333333333" customWidth="1"/>
    <col min="13" max="13" width="10.6333333333333" customWidth="1"/>
    <col min="14" max="18" width="5.63333333333333" customWidth="1"/>
    <col min="19" max="19" width="9" customWidth="1"/>
    <col min="20" max="20" width="6.13333333333333" customWidth="1"/>
  </cols>
  <sheetData>
    <row r="1" ht="15.75" customHeight="1" spans="1:20">
      <c r="A1" s="66" t="s">
        <v>68</v>
      </c>
      <c r="B1" s="66"/>
      <c r="C1" s="66"/>
      <c r="D1" s="223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7"/>
      <c r="T1" s="241"/>
    </row>
    <row r="2" s="158" customFormat="1" ht="33.75" customHeight="1" spans="1:20">
      <c r="A2" s="235" t="s">
        <v>69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42"/>
    </row>
    <row r="3" ht="15.75" customHeight="1" spans="1:20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133"/>
      <c r="K3" s="133"/>
      <c r="L3" s="133"/>
      <c r="M3" s="133"/>
      <c r="N3" s="133"/>
      <c r="O3" s="133"/>
      <c r="P3" s="133"/>
      <c r="Q3" s="133"/>
      <c r="R3" s="133"/>
      <c r="S3" s="139"/>
      <c r="T3" s="71" t="s">
        <v>3</v>
      </c>
    </row>
    <row r="4" s="234" customFormat="1" ht="16" customHeight="1" spans="1:20">
      <c r="A4" s="45" t="s">
        <v>6</v>
      </c>
      <c r="B4" s="45"/>
      <c r="C4" s="45"/>
      <c r="D4" s="45"/>
      <c r="E4" s="45"/>
      <c r="F4" s="46" t="s">
        <v>70</v>
      </c>
      <c r="G4" s="45" t="s">
        <v>71</v>
      </c>
      <c r="H4" s="47" t="s">
        <v>72</v>
      </c>
      <c r="I4" s="46" t="s">
        <v>73</v>
      </c>
      <c r="J4" s="46" t="s">
        <v>74</v>
      </c>
      <c r="K4" s="46" t="s">
        <v>75</v>
      </c>
      <c r="L4" s="46"/>
      <c r="M4" s="47" t="s">
        <v>76</v>
      </c>
      <c r="N4" s="240" t="s">
        <v>77</v>
      </c>
      <c r="O4" s="240"/>
      <c r="P4" s="240"/>
      <c r="Q4" s="240"/>
      <c r="R4" s="240"/>
      <c r="S4" s="46" t="s">
        <v>78</v>
      </c>
      <c r="T4" s="46" t="s">
        <v>79</v>
      </c>
    </row>
    <row r="5" s="234" customFormat="1" ht="16" customHeight="1" spans="1:20">
      <c r="A5" s="45" t="s">
        <v>80</v>
      </c>
      <c r="B5" s="45"/>
      <c r="C5" s="45"/>
      <c r="D5" s="46" t="s">
        <v>81</v>
      </c>
      <c r="E5" s="46" t="s">
        <v>82</v>
      </c>
      <c r="F5" s="46"/>
      <c r="G5" s="45"/>
      <c r="H5" s="47"/>
      <c r="I5" s="46"/>
      <c r="J5" s="46"/>
      <c r="K5" s="46" t="s">
        <v>83</v>
      </c>
      <c r="L5" s="46" t="s">
        <v>84</v>
      </c>
      <c r="M5" s="47"/>
      <c r="N5" s="46" t="s">
        <v>85</v>
      </c>
      <c r="O5" s="46" t="s">
        <v>86</v>
      </c>
      <c r="P5" s="46" t="s">
        <v>87</v>
      </c>
      <c r="Q5" s="46" t="s">
        <v>88</v>
      </c>
      <c r="R5" s="46" t="s">
        <v>89</v>
      </c>
      <c r="S5" s="46"/>
      <c r="T5" s="46"/>
    </row>
    <row r="6" s="234" customFormat="1" ht="50.25" customHeight="1" spans="1:20">
      <c r="A6" s="46" t="s">
        <v>90</v>
      </c>
      <c r="B6" s="47" t="s">
        <v>91</v>
      </c>
      <c r="C6" s="46" t="s">
        <v>92</v>
      </c>
      <c r="D6" s="46"/>
      <c r="E6" s="46"/>
      <c r="F6" s="46"/>
      <c r="G6" s="45"/>
      <c r="H6" s="47"/>
      <c r="I6" s="46"/>
      <c r="J6" s="46"/>
      <c r="K6" s="46"/>
      <c r="L6" s="46"/>
      <c r="M6" s="47"/>
      <c r="N6" s="46"/>
      <c r="O6" s="46"/>
      <c r="P6" s="46"/>
      <c r="Q6" s="46"/>
      <c r="R6" s="46"/>
      <c r="S6" s="46"/>
      <c r="T6" s="46"/>
    </row>
    <row r="7" ht="20" customHeight="1" spans="1:20">
      <c r="A7" s="64" t="s">
        <v>26</v>
      </c>
      <c r="B7" s="236" t="s">
        <v>26</v>
      </c>
      <c r="C7" s="236" t="s">
        <v>26</v>
      </c>
      <c r="D7" s="237" t="s">
        <v>26</v>
      </c>
      <c r="E7" s="134" t="s">
        <v>70</v>
      </c>
      <c r="F7" s="238">
        <f t="shared" ref="F7:F15" si="0">SUM(G7,H7,I7,J7,K7,M7,S7)</f>
        <v>33116655.17</v>
      </c>
      <c r="G7" s="238">
        <v>4167069.17</v>
      </c>
      <c r="H7" s="239">
        <v>28949586</v>
      </c>
      <c r="I7" s="239">
        <v>0</v>
      </c>
      <c r="J7" s="239">
        <v>0</v>
      </c>
      <c r="K7" s="239">
        <v>0</v>
      </c>
      <c r="L7" s="239">
        <v>0</v>
      </c>
      <c r="M7" s="239">
        <v>0</v>
      </c>
      <c r="N7" s="239" t="s">
        <v>26</v>
      </c>
      <c r="O7" s="239" t="s">
        <v>26</v>
      </c>
      <c r="P7" s="239"/>
      <c r="Q7" s="243"/>
      <c r="R7" s="239"/>
      <c r="S7" s="244">
        <v>0</v>
      </c>
      <c r="T7" s="245"/>
    </row>
    <row r="8" ht="20" customHeight="1" spans="1:20">
      <c r="A8" s="64" t="s">
        <v>26</v>
      </c>
      <c r="B8" s="236" t="s">
        <v>26</v>
      </c>
      <c r="C8" s="236" t="s">
        <v>26</v>
      </c>
      <c r="D8" s="237" t="s">
        <v>26</v>
      </c>
      <c r="E8" s="134" t="s">
        <v>93</v>
      </c>
      <c r="F8" s="238">
        <f t="shared" si="0"/>
        <v>33116655.17</v>
      </c>
      <c r="G8" s="238">
        <v>4167069.17</v>
      </c>
      <c r="H8" s="239">
        <v>28949586</v>
      </c>
      <c r="I8" s="239">
        <v>0</v>
      </c>
      <c r="J8" s="239">
        <v>0</v>
      </c>
      <c r="K8" s="239">
        <v>0</v>
      </c>
      <c r="L8" s="239">
        <v>0</v>
      </c>
      <c r="M8" s="239">
        <v>0</v>
      </c>
      <c r="N8" s="239" t="s">
        <v>26</v>
      </c>
      <c r="O8" s="239" t="s">
        <v>26</v>
      </c>
      <c r="P8" s="239"/>
      <c r="Q8" s="243"/>
      <c r="R8" s="239"/>
      <c r="S8" s="244">
        <v>0</v>
      </c>
      <c r="T8" s="245"/>
    </row>
    <row r="9" ht="20" customHeight="1" spans="1:20">
      <c r="A9" s="64" t="s">
        <v>26</v>
      </c>
      <c r="B9" s="236" t="s">
        <v>26</v>
      </c>
      <c r="C9" s="236" t="s">
        <v>26</v>
      </c>
      <c r="D9" s="237" t="s">
        <v>94</v>
      </c>
      <c r="E9" s="134" t="s">
        <v>95</v>
      </c>
      <c r="F9" s="238">
        <f t="shared" si="0"/>
        <v>33116655.17</v>
      </c>
      <c r="G9" s="238">
        <v>4167069.17</v>
      </c>
      <c r="H9" s="239">
        <v>28949586</v>
      </c>
      <c r="I9" s="239">
        <v>0</v>
      </c>
      <c r="J9" s="239">
        <v>0</v>
      </c>
      <c r="K9" s="239">
        <v>0</v>
      </c>
      <c r="L9" s="239">
        <v>0</v>
      </c>
      <c r="M9" s="239">
        <v>0</v>
      </c>
      <c r="N9" s="239" t="s">
        <v>26</v>
      </c>
      <c r="O9" s="239" t="s">
        <v>26</v>
      </c>
      <c r="P9" s="239"/>
      <c r="Q9" s="243"/>
      <c r="R9" s="239"/>
      <c r="S9" s="244">
        <v>0</v>
      </c>
      <c r="T9" s="245"/>
    </row>
    <row r="10" ht="20" customHeight="1" spans="1:20">
      <c r="A10" s="64" t="s">
        <v>96</v>
      </c>
      <c r="B10" s="236" t="s">
        <v>97</v>
      </c>
      <c r="C10" s="236" t="s">
        <v>97</v>
      </c>
      <c r="D10" s="237" t="s">
        <v>98</v>
      </c>
      <c r="E10" s="134" t="s">
        <v>99</v>
      </c>
      <c r="F10" s="238">
        <f t="shared" si="0"/>
        <v>234884</v>
      </c>
      <c r="G10" s="238">
        <v>0</v>
      </c>
      <c r="H10" s="239">
        <v>234884</v>
      </c>
      <c r="I10" s="239">
        <v>0</v>
      </c>
      <c r="J10" s="239">
        <v>0</v>
      </c>
      <c r="K10" s="239">
        <v>0</v>
      </c>
      <c r="L10" s="239">
        <v>0</v>
      </c>
      <c r="M10" s="239">
        <v>0</v>
      </c>
      <c r="N10" s="239" t="s">
        <v>26</v>
      </c>
      <c r="O10" s="239" t="s">
        <v>26</v>
      </c>
      <c r="P10" s="239"/>
      <c r="Q10" s="243"/>
      <c r="R10" s="239"/>
      <c r="S10" s="244">
        <v>0</v>
      </c>
      <c r="T10" s="245"/>
    </row>
    <row r="11" ht="20" customHeight="1" spans="1:20">
      <c r="A11" s="64" t="s">
        <v>100</v>
      </c>
      <c r="B11" s="236" t="s">
        <v>101</v>
      </c>
      <c r="C11" s="236" t="s">
        <v>102</v>
      </c>
      <c r="D11" s="237" t="s">
        <v>98</v>
      </c>
      <c r="E11" s="134" t="s">
        <v>103</v>
      </c>
      <c r="F11" s="238">
        <f t="shared" si="0"/>
        <v>117442</v>
      </c>
      <c r="G11" s="238">
        <v>0</v>
      </c>
      <c r="H11" s="239">
        <v>117442</v>
      </c>
      <c r="I11" s="239">
        <v>0</v>
      </c>
      <c r="J11" s="239">
        <v>0</v>
      </c>
      <c r="K11" s="239">
        <v>0</v>
      </c>
      <c r="L11" s="239">
        <v>0</v>
      </c>
      <c r="M11" s="239">
        <v>0</v>
      </c>
      <c r="N11" s="239" t="s">
        <v>26</v>
      </c>
      <c r="O11" s="239" t="s">
        <v>26</v>
      </c>
      <c r="P11" s="239"/>
      <c r="Q11" s="243"/>
      <c r="R11" s="239"/>
      <c r="S11" s="244">
        <v>0</v>
      </c>
      <c r="T11" s="245"/>
    </row>
    <row r="12" ht="20" customHeight="1" spans="1:20">
      <c r="A12" s="64" t="s">
        <v>104</v>
      </c>
      <c r="B12" s="236" t="s">
        <v>105</v>
      </c>
      <c r="C12" s="236" t="s">
        <v>106</v>
      </c>
      <c r="D12" s="237" t="s">
        <v>98</v>
      </c>
      <c r="E12" s="134" t="s">
        <v>107</v>
      </c>
      <c r="F12" s="238">
        <f t="shared" si="0"/>
        <v>3074857.37</v>
      </c>
      <c r="G12" s="238">
        <v>371840.37</v>
      </c>
      <c r="H12" s="239">
        <v>2703017</v>
      </c>
      <c r="I12" s="239">
        <v>0</v>
      </c>
      <c r="J12" s="239">
        <v>0</v>
      </c>
      <c r="K12" s="239">
        <v>0</v>
      </c>
      <c r="L12" s="239">
        <v>0</v>
      </c>
      <c r="M12" s="239">
        <v>0</v>
      </c>
      <c r="N12" s="239" t="s">
        <v>26</v>
      </c>
      <c r="O12" s="239" t="s">
        <v>26</v>
      </c>
      <c r="P12" s="239"/>
      <c r="Q12" s="243"/>
      <c r="R12" s="239"/>
      <c r="S12" s="244">
        <v>0</v>
      </c>
      <c r="T12" s="245"/>
    </row>
    <row r="13" ht="20" customHeight="1" spans="1:20">
      <c r="A13" s="64" t="s">
        <v>104</v>
      </c>
      <c r="B13" s="236" t="s">
        <v>108</v>
      </c>
      <c r="C13" s="236" t="s">
        <v>109</v>
      </c>
      <c r="D13" s="237" t="s">
        <v>98</v>
      </c>
      <c r="E13" s="134" t="s">
        <v>110</v>
      </c>
      <c r="F13" s="238">
        <f t="shared" si="0"/>
        <v>7628.8</v>
      </c>
      <c r="G13" s="238">
        <v>7628.8</v>
      </c>
      <c r="H13" s="239">
        <v>0</v>
      </c>
      <c r="I13" s="239">
        <v>0</v>
      </c>
      <c r="J13" s="239">
        <v>0</v>
      </c>
      <c r="K13" s="239">
        <v>0</v>
      </c>
      <c r="L13" s="239">
        <v>0</v>
      </c>
      <c r="M13" s="239">
        <v>0</v>
      </c>
      <c r="N13" s="239" t="s">
        <v>26</v>
      </c>
      <c r="O13" s="239" t="s">
        <v>26</v>
      </c>
      <c r="P13" s="239"/>
      <c r="Q13" s="243"/>
      <c r="R13" s="239"/>
      <c r="S13" s="244">
        <v>0</v>
      </c>
      <c r="T13" s="245"/>
    </row>
    <row r="14" ht="20" customHeight="1" spans="1:20">
      <c r="A14" s="64" t="s">
        <v>111</v>
      </c>
      <c r="B14" s="236" t="s">
        <v>105</v>
      </c>
      <c r="C14" s="236" t="s">
        <v>108</v>
      </c>
      <c r="D14" s="237" t="s">
        <v>98</v>
      </c>
      <c r="E14" s="134" t="s">
        <v>112</v>
      </c>
      <c r="F14" s="238">
        <f t="shared" si="0"/>
        <v>29447600</v>
      </c>
      <c r="G14" s="238">
        <v>3787600</v>
      </c>
      <c r="H14" s="239">
        <v>25660000</v>
      </c>
      <c r="I14" s="239">
        <v>0</v>
      </c>
      <c r="J14" s="239">
        <v>0</v>
      </c>
      <c r="K14" s="239">
        <v>0</v>
      </c>
      <c r="L14" s="239">
        <v>0</v>
      </c>
      <c r="M14" s="239">
        <v>0</v>
      </c>
      <c r="N14" s="239" t="s">
        <v>26</v>
      </c>
      <c r="O14" s="239" t="s">
        <v>26</v>
      </c>
      <c r="P14" s="239"/>
      <c r="Q14" s="243"/>
      <c r="R14" s="239"/>
      <c r="S14" s="244">
        <v>0</v>
      </c>
      <c r="T14" s="245"/>
    </row>
    <row r="15" ht="20" customHeight="1" spans="1:20">
      <c r="A15" s="64" t="s">
        <v>111</v>
      </c>
      <c r="B15" s="236" t="s">
        <v>102</v>
      </c>
      <c r="C15" s="236" t="s">
        <v>105</v>
      </c>
      <c r="D15" s="237" t="s">
        <v>98</v>
      </c>
      <c r="E15" s="134" t="s">
        <v>113</v>
      </c>
      <c r="F15" s="238">
        <f t="shared" si="0"/>
        <v>234243</v>
      </c>
      <c r="G15" s="238">
        <v>0</v>
      </c>
      <c r="H15" s="239">
        <v>234243</v>
      </c>
      <c r="I15" s="239">
        <v>0</v>
      </c>
      <c r="J15" s="239">
        <v>0</v>
      </c>
      <c r="K15" s="239">
        <v>0</v>
      </c>
      <c r="L15" s="239">
        <v>0</v>
      </c>
      <c r="M15" s="239">
        <v>0</v>
      </c>
      <c r="N15" s="239" t="s">
        <v>26</v>
      </c>
      <c r="O15" s="239" t="s">
        <v>26</v>
      </c>
      <c r="P15" s="239"/>
      <c r="Q15" s="243"/>
      <c r="R15" s="239"/>
      <c r="S15" s="244">
        <v>0</v>
      </c>
      <c r="T15" s="245"/>
    </row>
  </sheetData>
  <mergeCells count="24">
    <mergeCell ref="A1:D1"/>
    <mergeCell ref="A2:T2"/>
    <mergeCell ref="A3:I3"/>
    <mergeCell ref="A4:E4"/>
    <mergeCell ref="K4:L4"/>
    <mergeCell ref="N4:R4"/>
    <mergeCell ref="A5:C5"/>
    <mergeCell ref="D5:D6"/>
    <mergeCell ref="E5:E6"/>
    <mergeCell ref="F4:F6"/>
    <mergeCell ref="G4:G6"/>
    <mergeCell ref="H4:H6"/>
    <mergeCell ref="I4:I6"/>
    <mergeCell ref="J4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7875" right="0.7875" top="0.551388888888889" bottom="0.7875" header="0.590277777777778" footer="0.590277777777778"/>
  <pageSetup paperSize="9" scale="80" fitToHeight="50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showGridLines="0" showZeros="0" workbookViewId="0">
      <selection activeCell="A1" sqref="A1:D1"/>
    </sheetView>
  </sheetViews>
  <sheetFormatPr defaultColWidth="9" defaultRowHeight="14.25"/>
  <cols>
    <col min="1" max="1" width="4.63333333333333" customWidth="1"/>
    <col min="2" max="3" width="3.5" customWidth="1"/>
    <col min="5" max="5" width="40.1333333333333" customWidth="1"/>
    <col min="6" max="6" width="17.1333333333333" customWidth="1"/>
    <col min="7" max="9" width="14.6333333333333" customWidth="1"/>
    <col min="10" max="10" width="17.25" customWidth="1"/>
  </cols>
  <sheetData>
    <row r="1" ht="15.75" customHeight="1" spans="1:10">
      <c r="A1" s="223" t="s">
        <v>114</v>
      </c>
      <c r="B1" s="66"/>
      <c r="C1" s="66"/>
      <c r="D1" s="223"/>
      <c r="E1" s="224"/>
      <c r="F1" s="224"/>
      <c r="G1" s="224"/>
      <c r="H1" s="224"/>
      <c r="I1" s="224"/>
      <c r="J1" s="229"/>
    </row>
    <row r="2" s="82" customFormat="1" ht="33.75" customHeight="1" spans="1:10">
      <c r="A2" s="54" t="s">
        <v>115</v>
      </c>
      <c r="B2" s="54"/>
      <c r="C2" s="54"/>
      <c r="D2" s="54"/>
      <c r="E2" s="54"/>
      <c r="F2" s="54"/>
      <c r="G2" s="54"/>
      <c r="H2" s="54"/>
      <c r="I2" s="54"/>
      <c r="J2" s="230"/>
    </row>
    <row r="3" ht="15.75" customHeight="1" spans="1:10">
      <c r="A3" s="42" t="s">
        <v>2</v>
      </c>
      <c r="B3" s="42"/>
      <c r="C3" s="42"/>
      <c r="D3" s="42"/>
      <c r="E3" s="42"/>
      <c r="F3" s="133"/>
      <c r="G3" s="133"/>
      <c r="H3" s="133"/>
      <c r="I3" s="133"/>
      <c r="J3" s="71" t="s">
        <v>3</v>
      </c>
    </row>
    <row r="4" spans="1:10">
      <c r="A4" s="225" t="s">
        <v>6</v>
      </c>
      <c r="B4" s="45"/>
      <c r="C4" s="45"/>
      <c r="D4" s="225"/>
      <c r="E4" s="45"/>
      <c r="F4" s="57" t="s">
        <v>70</v>
      </c>
      <c r="G4" s="57" t="s">
        <v>116</v>
      </c>
      <c r="H4" s="46" t="s">
        <v>117</v>
      </c>
      <c r="I4" s="46" t="s">
        <v>118</v>
      </c>
      <c r="J4" s="73" t="s">
        <v>119</v>
      </c>
    </row>
    <row r="5" spans="1:10">
      <c r="A5" s="225" t="s">
        <v>80</v>
      </c>
      <c r="B5" s="45"/>
      <c r="C5" s="45"/>
      <c r="D5" s="46" t="s">
        <v>81</v>
      </c>
      <c r="E5" s="46" t="s">
        <v>120</v>
      </c>
      <c r="F5" s="57"/>
      <c r="G5" s="57"/>
      <c r="H5" s="46"/>
      <c r="I5" s="46"/>
      <c r="J5" s="73"/>
    </row>
    <row r="6" spans="1:10">
      <c r="A6" s="226" t="s">
        <v>90</v>
      </c>
      <c r="B6" s="47" t="s">
        <v>91</v>
      </c>
      <c r="C6" s="46" t="s">
        <v>92</v>
      </c>
      <c r="D6" s="46"/>
      <c r="E6" s="46"/>
      <c r="F6" s="61"/>
      <c r="G6" s="61"/>
      <c r="H6" s="48"/>
      <c r="I6" s="48"/>
      <c r="J6" s="231"/>
    </row>
    <row r="7" spans="1:10">
      <c r="A7" s="227" t="s">
        <v>26</v>
      </c>
      <c r="B7" s="64" t="s">
        <v>26</v>
      </c>
      <c r="C7" s="64" t="s">
        <v>26</v>
      </c>
      <c r="D7" s="227" t="s">
        <v>26</v>
      </c>
      <c r="E7" s="64" t="s">
        <v>70</v>
      </c>
      <c r="F7" s="228">
        <f t="shared" ref="F7:F15" si="0">SUM(G7:J7)</f>
        <v>33116655.17</v>
      </c>
      <c r="G7" s="228">
        <v>2769586</v>
      </c>
      <c r="H7" s="228">
        <v>30347069.17</v>
      </c>
      <c r="I7" s="232"/>
      <c r="J7" s="233"/>
    </row>
    <row r="8" spans="1:10">
      <c r="A8" s="227" t="s">
        <v>26</v>
      </c>
      <c r="B8" s="64" t="s">
        <v>26</v>
      </c>
      <c r="C8" s="64" t="s">
        <v>26</v>
      </c>
      <c r="D8" s="227" t="s">
        <v>26</v>
      </c>
      <c r="E8" s="64" t="s">
        <v>93</v>
      </c>
      <c r="F8" s="228">
        <f t="shared" si="0"/>
        <v>33116655.17</v>
      </c>
      <c r="G8" s="228">
        <v>2769586</v>
      </c>
      <c r="H8" s="228">
        <v>30347069.17</v>
      </c>
      <c r="I8" s="232"/>
      <c r="J8" s="233"/>
    </row>
    <row r="9" spans="1:10">
      <c r="A9" s="227" t="s">
        <v>26</v>
      </c>
      <c r="B9" s="64" t="s">
        <v>26</v>
      </c>
      <c r="C9" s="64" t="s">
        <v>26</v>
      </c>
      <c r="D9" s="227" t="s">
        <v>94</v>
      </c>
      <c r="E9" s="64" t="s">
        <v>95</v>
      </c>
      <c r="F9" s="228">
        <f t="shared" si="0"/>
        <v>33116655.17</v>
      </c>
      <c r="G9" s="228">
        <v>2769586</v>
      </c>
      <c r="H9" s="228">
        <v>30347069.17</v>
      </c>
      <c r="I9" s="232"/>
      <c r="J9" s="233"/>
    </row>
    <row r="10" spans="1:10">
      <c r="A10" s="227" t="s">
        <v>96</v>
      </c>
      <c r="B10" s="64" t="s">
        <v>97</v>
      </c>
      <c r="C10" s="64" t="s">
        <v>97</v>
      </c>
      <c r="D10" s="227" t="s">
        <v>98</v>
      </c>
      <c r="E10" s="64" t="s">
        <v>99</v>
      </c>
      <c r="F10" s="228">
        <f t="shared" si="0"/>
        <v>234884</v>
      </c>
      <c r="G10" s="228">
        <v>234884</v>
      </c>
      <c r="H10" s="228">
        <v>0</v>
      </c>
      <c r="I10" s="232"/>
      <c r="J10" s="233"/>
    </row>
    <row r="11" spans="1:10">
      <c r="A11" s="227" t="s">
        <v>100</v>
      </c>
      <c r="B11" s="64" t="s">
        <v>101</v>
      </c>
      <c r="C11" s="64" t="s">
        <v>102</v>
      </c>
      <c r="D11" s="227" t="s">
        <v>98</v>
      </c>
      <c r="E11" s="64" t="s">
        <v>103</v>
      </c>
      <c r="F11" s="228">
        <f t="shared" si="0"/>
        <v>117442</v>
      </c>
      <c r="G11" s="228">
        <v>117442</v>
      </c>
      <c r="H11" s="228">
        <v>0</v>
      </c>
      <c r="I11" s="232"/>
      <c r="J11" s="233"/>
    </row>
    <row r="12" spans="1:10">
      <c r="A12" s="227" t="s">
        <v>104</v>
      </c>
      <c r="B12" s="64" t="s">
        <v>105</v>
      </c>
      <c r="C12" s="64" t="s">
        <v>106</v>
      </c>
      <c r="D12" s="227" t="s">
        <v>98</v>
      </c>
      <c r="E12" s="64" t="s">
        <v>107</v>
      </c>
      <c r="F12" s="228">
        <f t="shared" si="0"/>
        <v>3074857.37</v>
      </c>
      <c r="G12" s="228">
        <v>2183017</v>
      </c>
      <c r="H12" s="228">
        <v>891840.37</v>
      </c>
      <c r="I12" s="232"/>
      <c r="J12" s="233"/>
    </row>
    <row r="13" spans="1:10">
      <c r="A13" s="227" t="s">
        <v>104</v>
      </c>
      <c r="B13" s="64" t="s">
        <v>108</v>
      </c>
      <c r="C13" s="64" t="s">
        <v>109</v>
      </c>
      <c r="D13" s="227" t="s">
        <v>98</v>
      </c>
      <c r="E13" s="64" t="s">
        <v>110</v>
      </c>
      <c r="F13" s="228">
        <f t="shared" si="0"/>
        <v>7628.8</v>
      </c>
      <c r="G13" s="228">
        <v>0</v>
      </c>
      <c r="H13" s="228">
        <v>7628.8</v>
      </c>
      <c r="I13" s="232"/>
      <c r="J13" s="233"/>
    </row>
    <row r="14" spans="1:10">
      <c r="A14" s="227" t="s">
        <v>111</v>
      </c>
      <c r="B14" s="64" t="s">
        <v>105</v>
      </c>
      <c r="C14" s="64" t="s">
        <v>108</v>
      </c>
      <c r="D14" s="227" t="s">
        <v>98</v>
      </c>
      <c r="E14" s="64" t="s">
        <v>112</v>
      </c>
      <c r="F14" s="228">
        <f t="shared" si="0"/>
        <v>29447600</v>
      </c>
      <c r="G14" s="228">
        <v>0</v>
      </c>
      <c r="H14" s="228">
        <v>29447600</v>
      </c>
      <c r="I14" s="232"/>
      <c r="J14" s="233"/>
    </row>
    <row r="15" spans="1:10">
      <c r="A15" s="227" t="s">
        <v>111</v>
      </c>
      <c r="B15" s="64" t="s">
        <v>102</v>
      </c>
      <c r="C15" s="64" t="s">
        <v>105</v>
      </c>
      <c r="D15" s="227" t="s">
        <v>98</v>
      </c>
      <c r="E15" s="64" t="s">
        <v>113</v>
      </c>
      <c r="F15" s="228">
        <f t="shared" si="0"/>
        <v>234243</v>
      </c>
      <c r="G15" s="228">
        <v>234243</v>
      </c>
      <c r="H15" s="228">
        <v>0</v>
      </c>
      <c r="I15" s="232"/>
      <c r="J15" s="233"/>
    </row>
  </sheetData>
  <mergeCells count="12">
    <mergeCell ref="A1:D1"/>
    <mergeCell ref="A2:J2"/>
    <mergeCell ref="A3:E3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7875" right="0.7875" top="0.551388888888889" bottom="0.7875" header="0.590277777777778" footer="0.590277777777778"/>
  <pageSetup paperSize="9" scale="90" fitToHeight="50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showGridLines="0" showZeros="0" workbookViewId="0">
      <selection activeCell="A1" sqref="A1:L1"/>
    </sheetView>
  </sheetViews>
  <sheetFormatPr defaultColWidth="9" defaultRowHeight="14.25"/>
  <cols>
    <col min="1" max="1" width="22.8833333333333" customWidth="1"/>
    <col min="2" max="2" width="13.75" customWidth="1"/>
    <col min="3" max="3" width="21.6333333333333" customWidth="1"/>
    <col min="4" max="4" width="13.75" customWidth="1"/>
    <col min="5" max="5" width="12.6333333333333" customWidth="1"/>
    <col min="6" max="6" width="11.6333333333333" customWidth="1"/>
    <col min="7" max="7" width="9.13333333333333" customWidth="1"/>
    <col min="8" max="8" width="13" customWidth="1"/>
    <col min="9" max="9" width="18.3833333333333" customWidth="1"/>
    <col min="10" max="10" width="12.6333333333333" customWidth="1"/>
    <col min="11" max="11" width="11.6333333333333" customWidth="1"/>
    <col min="12" max="12" width="9.13333333333333" customWidth="1"/>
  </cols>
  <sheetData>
    <row r="1" ht="15.75" customHeight="1" spans="1:12">
      <c r="A1" s="159" t="s">
        <v>121</v>
      </c>
      <c r="B1" s="159"/>
      <c r="C1" s="159"/>
      <c r="D1" s="159"/>
      <c r="E1" s="160"/>
      <c r="F1" s="159"/>
      <c r="G1" s="161"/>
      <c r="H1" s="159"/>
      <c r="I1" s="159"/>
      <c r="J1" s="160"/>
      <c r="K1" s="159"/>
      <c r="L1" s="159"/>
    </row>
    <row r="2" s="158" customFormat="1" ht="33.75" customHeight="1" spans="1:12">
      <c r="A2" s="162" t="s">
        <v>122</v>
      </c>
      <c r="B2" s="162"/>
      <c r="C2" s="162"/>
      <c r="D2" s="162"/>
      <c r="E2" s="163"/>
      <c r="F2" s="162"/>
      <c r="G2" s="164"/>
      <c r="H2" s="162"/>
      <c r="I2" s="162"/>
      <c r="J2" s="163"/>
      <c r="K2" s="162"/>
      <c r="L2" s="162"/>
    </row>
    <row r="3" ht="15.75" customHeight="1" spans="1:12">
      <c r="A3" s="42" t="s">
        <v>2</v>
      </c>
      <c r="B3" s="42"/>
      <c r="C3" s="42" t="s">
        <v>123</v>
      </c>
      <c r="D3" s="42"/>
      <c r="E3" s="55"/>
      <c r="F3" s="42"/>
      <c r="G3" s="70"/>
      <c r="H3" s="42"/>
      <c r="I3" s="42"/>
      <c r="J3" s="55"/>
      <c r="K3" s="42"/>
      <c r="L3" s="207" t="s">
        <v>3</v>
      </c>
    </row>
    <row r="4" ht="15" customHeight="1" spans="1:12">
      <c r="A4" s="45" t="s">
        <v>124</v>
      </c>
      <c r="B4" s="45"/>
      <c r="C4" s="46" t="s">
        <v>125</v>
      </c>
      <c r="D4" s="46"/>
      <c r="E4" s="47"/>
      <c r="F4" s="46"/>
      <c r="G4" s="73"/>
      <c r="H4" s="46"/>
      <c r="I4" s="46"/>
      <c r="J4" s="47"/>
      <c r="K4" s="46"/>
      <c r="L4" s="46"/>
    </row>
    <row r="5" ht="15" customHeight="1" spans="1:12">
      <c r="A5" s="45" t="s">
        <v>126</v>
      </c>
      <c r="B5" s="46" t="s">
        <v>127</v>
      </c>
      <c r="C5" s="45" t="s">
        <v>8</v>
      </c>
      <c r="D5" s="45" t="s">
        <v>70</v>
      </c>
      <c r="E5" s="165" t="s">
        <v>128</v>
      </c>
      <c r="F5" s="166"/>
      <c r="G5" s="167"/>
      <c r="H5" s="62" t="s">
        <v>129</v>
      </c>
      <c r="I5" s="47" t="s">
        <v>130</v>
      </c>
      <c r="J5" s="112" t="s">
        <v>128</v>
      </c>
      <c r="K5" s="113"/>
      <c r="L5" s="114"/>
    </row>
    <row r="6" ht="25.5" customHeight="1" spans="1:12">
      <c r="A6" s="45"/>
      <c r="B6" s="45"/>
      <c r="C6" s="45"/>
      <c r="D6" s="45"/>
      <c r="E6" s="47" t="s">
        <v>131</v>
      </c>
      <c r="F6" s="47" t="s">
        <v>132</v>
      </c>
      <c r="G6" s="168" t="s">
        <v>133</v>
      </c>
      <c r="H6" s="140"/>
      <c r="I6" s="47"/>
      <c r="J6" s="47" t="s">
        <v>131</v>
      </c>
      <c r="K6" s="47" t="s">
        <v>132</v>
      </c>
      <c r="L6" s="47" t="s">
        <v>133</v>
      </c>
    </row>
    <row r="7" ht="15" customHeight="1" spans="1:12">
      <c r="A7" s="169" t="s">
        <v>134</v>
      </c>
      <c r="B7" s="170">
        <f>SUM(B8:B10)</f>
        <v>3289586</v>
      </c>
      <c r="C7" s="171" t="s">
        <v>135</v>
      </c>
      <c r="D7" s="172">
        <f>SUM(D8:D36)</f>
        <v>33116655.17</v>
      </c>
      <c r="E7" s="173">
        <f t="shared" ref="E7:H7" si="0">SUM(E8:E36)</f>
        <v>28949586</v>
      </c>
      <c r="F7" s="173">
        <f t="shared" si="0"/>
        <v>0</v>
      </c>
      <c r="G7" s="173">
        <f t="shared" si="0"/>
        <v>0</v>
      </c>
      <c r="H7" s="173">
        <f t="shared" si="0"/>
        <v>4167069.17</v>
      </c>
      <c r="I7" s="208" t="s">
        <v>136</v>
      </c>
      <c r="J7" s="178">
        <f t="shared" ref="J7:L7" si="1">SUM(J8,J9)</f>
        <v>2769586</v>
      </c>
      <c r="K7" s="178">
        <f t="shared" si="1"/>
        <v>0</v>
      </c>
      <c r="L7" s="178">
        <f t="shared" si="1"/>
        <v>0</v>
      </c>
    </row>
    <row r="8" ht="15" customHeight="1" spans="1:12">
      <c r="A8" s="174" t="s">
        <v>137</v>
      </c>
      <c r="B8" s="175">
        <v>3289586</v>
      </c>
      <c r="C8" s="176" t="s">
        <v>138</v>
      </c>
      <c r="D8" s="177">
        <f t="shared" ref="D8:D37" si="2">SUM(E8:H8)</f>
        <v>0</v>
      </c>
      <c r="E8" s="178">
        <v>0</v>
      </c>
      <c r="F8" s="179">
        <v>0</v>
      </c>
      <c r="G8" s="180">
        <v>0</v>
      </c>
      <c r="H8" s="173">
        <v>0</v>
      </c>
      <c r="I8" s="176" t="s">
        <v>139</v>
      </c>
      <c r="J8" s="209">
        <v>2562083</v>
      </c>
      <c r="K8" s="194">
        <v>0</v>
      </c>
      <c r="L8" s="194">
        <v>0</v>
      </c>
    </row>
    <row r="9" ht="15" customHeight="1" spans="1:12">
      <c r="A9" s="174" t="s">
        <v>140</v>
      </c>
      <c r="B9" s="175">
        <v>0</v>
      </c>
      <c r="C9" s="176" t="s">
        <v>141</v>
      </c>
      <c r="D9" s="177">
        <f t="shared" si="2"/>
        <v>0</v>
      </c>
      <c r="E9" s="181">
        <v>0</v>
      </c>
      <c r="F9" s="182">
        <v>0</v>
      </c>
      <c r="G9" s="183">
        <v>0</v>
      </c>
      <c r="H9" s="173">
        <v>0</v>
      </c>
      <c r="I9" s="210" t="s">
        <v>142</v>
      </c>
      <c r="J9" s="209">
        <f t="shared" ref="J9:L9" si="3">SUM(J10:J11)</f>
        <v>207503</v>
      </c>
      <c r="K9" s="209">
        <f t="shared" si="3"/>
        <v>0</v>
      </c>
      <c r="L9" s="209">
        <f t="shared" si="3"/>
        <v>0</v>
      </c>
    </row>
    <row r="10" ht="15" customHeight="1" spans="1:12">
      <c r="A10" s="174" t="s">
        <v>143</v>
      </c>
      <c r="B10" s="175">
        <v>0</v>
      </c>
      <c r="C10" s="176" t="s">
        <v>144</v>
      </c>
      <c r="D10" s="177">
        <f t="shared" si="2"/>
        <v>0</v>
      </c>
      <c r="E10" s="181">
        <v>0</v>
      </c>
      <c r="F10" s="182">
        <v>0</v>
      </c>
      <c r="G10" s="183">
        <v>0</v>
      </c>
      <c r="H10" s="173">
        <v>0</v>
      </c>
      <c r="I10" s="211" t="s">
        <v>145</v>
      </c>
      <c r="J10" s="212">
        <v>198000</v>
      </c>
      <c r="K10" s="194">
        <v>0</v>
      </c>
      <c r="L10" s="194">
        <v>0</v>
      </c>
    </row>
    <row r="11" ht="15" customHeight="1" spans="1:12">
      <c r="A11" s="184" t="s">
        <v>146</v>
      </c>
      <c r="B11" s="173">
        <f>SUM(B12:B15)</f>
        <v>4167069.17</v>
      </c>
      <c r="C11" s="176" t="s">
        <v>147</v>
      </c>
      <c r="D11" s="177">
        <f t="shared" si="2"/>
        <v>0</v>
      </c>
      <c r="E11" s="181">
        <v>0</v>
      </c>
      <c r="F11" s="182">
        <v>0</v>
      </c>
      <c r="G11" s="183">
        <v>0</v>
      </c>
      <c r="H11" s="173">
        <v>0</v>
      </c>
      <c r="I11" s="171" t="s">
        <v>148</v>
      </c>
      <c r="J11" s="209">
        <v>9503</v>
      </c>
      <c r="K11" s="194">
        <v>0</v>
      </c>
      <c r="L11" s="194">
        <v>0</v>
      </c>
    </row>
    <row r="12" ht="15" customHeight="1" spans="1:12">
      <c r="A12" s="184" t="s">
        <v>137</v>
      </c>
      <c r="B12" s="185">
        <v>0</v>
      </c>
      <c r="C12" s="176" t="s">
        <v>149</v>
      </c>
      <c r="D12" s="177">
        <f t="shared" si="2"/>
        <v>0</v>
      </c>
      <c r="E12" s="181">
        <v>0</v>
      </c>
      <c r="F12" s="182">
        <v>0</v>
      </c>
      <c r="G12" s="183">
        <v>0</v>
      </c>
      <c r="H12" s="173">
        <v>0</v>
      </c>
      <c r="I12" s="176" t="s">
        <v>150</v>
      </c>
      <c r="J12" s="209">
        <v>520000</v>
      </c>
      <c r="K12" s="194">
        <v>0</v>
      </c>
      <c r="L12" s="194">
        <v>0</v>
      </c>
    </row>
    <row r="13" ht="15" customHeight="1" spans="1:12">
      <c r="A13" s="184" t="s">
        <v>140</v>
      </c>
      <c r="B13" s="175">
        <v>0</v>
      </c>
      <c r="C13" s="176" t="s">
        <v>151</v>
      </c>
      <c r="D13" s="177">
        <f t="shared" si="2"/>
        <v>0</v>
      </c>
      <c r="E13" s="181">
        <v>0</v>
      </c>
      <c r="F13" s="182">
        <v>0</v>
      </c>
      <c r="G13" s="183">
        <v>0</v>
      </c>
      <c r="H13" s="173">
        <v>0</v>
      </c>
      <c r="I13" s="176"/>
      <c r="J13" s="213"/>
      <c r="K13" s="194"/>
      <c r="L13" s="194">
        <v>0</v>
      </c>
    </row>
    <row r="14" ht="15" customHeight="1" spans="1:12">
      <c r="A14" s="186" t="s">
        <v>143</v>
      </c>
      <c r="B14" s="175">
        <v>0</v>
      </c>
      <c r="C14" s="176" t="s">
        <v>152</v>
      </c>
      <c r="D14" s="177">
        <f t="shared" si="2"/>
        <v>0</v>
      </c>
      <c r="E14" s="181">
        <v>0</v>
      </c>
      <c r="F14" s="182">
        <v>0</v>
      </c>
      <c r="G14" s="183">
        <v>0</v>
      </c>
      <c r="H14" s="173">
        <v>0</v>
      </c>
      <c r="I14" s="214"/>
      <c r="J14" s="215"/>
      <c r="K14" s="194" t="s">
        <v>26</v>
      </c>
      <c r="L14" s="194"/>
    </row>
    <row r="15" ht="15" customHeight="1" spans="1:12">
      <c r="A15" s="186" t="s">
        <v>153</v>
      </c>
      <c r="B15" s="173">
        <v>4167069.17</v>
      </c>
      <c r="C15" s="176" t="s">
        <v>154</v>
      </c>
      <c r="D15" s="177">
        <f t="shared" si="2"/>
        <v>234884</v>
      </c>
      <c r="E15" s="181">
        <v>234884</v>
      </c>
      <c r="F15" s="182">
        <v>0</v>
      </c>
      <c r="G15" s="183">
        <v>0</v>
      </c>
      <c r="H15" s="173">
        <v>0</v>
      </c>
      <c r="I15" s="214"/>
      <c r="J15" s="209"/>
      <c r="K15" s="194"/>
      <c r="L15" s="194"/>
    </row>
    <row r="16" ht="15" customHeight="1" spans="1:12">
      <c r="A16" s="187"/>
      <c r="B16" s="188"/>
      <c r="C16" s="184" t="s">
        <v>155</v>
      </c>
      <c r="D16" s="177">
        <f t="shared" si="2"/>
        <v>0</v>
      </c>
      <c r="E16" s="181">
        <v>0</v>
      </c>
      <c r="F16" s="182">
        <v>0</v>
      </c>
      <c r="G16" s="183">
        <v>0</v>
      </c>
      <c r="H16" s="173">
        <v>0</v>
      </c>
      <c r="I16" s="214"/>
      <c r="J16" s="209"/>
      <c r="K16" s="194"/>
      <c r="L16" s="194"/>
    </row>
    <row r="17" ht="15" customHeight="1" spans="1:12">
      <c r="A17" s="187"/>
      <c r="B17" s="189"/>
      <c r="C17" s="184" t="s">
        <v>156</v>
      </c>
      <c r="D17" s="177">
        <f t="shared" si="2"/>
        <v>117442</v>
      </c>
      <c r="E17" s="181">
        <v>117442</v>
      </c>
      <c r="F17" s="182">
        <v>0</v>
      </c>
      <c r="G17" s="183">
        <v>0</v>
      </c>
      <c r="H17" s="173">
        <v>0</v>
      </c>
      <c r="I17" s="214"/>
      <c r="J17" s="216"/>
      <c r="K17" s="194"/>
      <c r="L17" s="194"/>
    </row>
    <row r="18" ht="15" customHeight="1" spans="1:12">
      <c r="A18" s="187"/>
      <c r="B18" s="189" t="s">
        <v>26</v>
      </c>
      <c r="C18" s="184" t="s">
        <v>157</v>
      </c>
      <c r="D18" s="177">
        <f t="shared" si="2"/>
        <v>0</v>
      </c>
      <c r="E18" s="181">
        <v>0</v>
      </c>
      <c r="F18" s="182">
        <v>0</v>
      </c>
      <c r="G18" s="183">
        <v>0</v>
      </c>
      <c r="H18" s="173">
        <v>0</v>
      </c>
      <c r="I18" s="217" t="s">
        <v>158</v>
      </c>
      <c r="J18" s="218">
        <f t="shared" ref="J18:L18" si="4">SUM(J19:J28)</f>
        <v>28949586</v>
      </c>
      <c r="K18" s="194">
        <f t="shared" si="4"/>
        <v>0</v>
      </c>
      <c r="L18" s="194">
        <f t="shared" si="4"/>
        <v>0</v>
      </c>
    </row>
    <row r="19" ht="15" customHeight="1" spans="1:12">
      <c r="A19" s="187"/>
      <c r="B19" s="189" t="s">
        <v>26</v>
      </c>
      <c r="C19" s="184" t="s">
        <v>159</v>
      </c>
      <c r="D19" s="177">
        <f t="shared" si="2"/>
        <v>3082486.17</v>
      </c>
      <c r="E19" s="181">
        <v>2703017</v>
      </c>
      <c r="F19" s="182">
        <v>0</v>
      </c>
      <c r="G19" s="183">
        <v>0</v>
      </c>
      <c r="H19" s="173">
        <v>379469.17</v>
      </c>
      <c r="I19" s="176" t="s">
        <v>160</v>
      </c>
      <c r="J19" s="219">
        <v>2562083</v>
      </c>
      <c r="K19" s="194">
        <v>0</v>
      </c>
      <c r="L19" s="194">
        <v>0</v>
      </c>
    </row>
    <row r="20" ht="15" customHeight="1" spans="1:12">
      <c r="A20" s="187"/>
      <c r="B20" s="189"/>
      <c r="C20" s="184" t="s">
        <v>161</v>
      </c>
      <c r="D20" s="177">
        <f t="shared" si="2"/>
        <v>0</v>
      </c>
      <c r="E20" s="181">
        <v>0</v>
      </c>
      <c r="F20" s="182">
        <v>0</v>
      </c>
      <c r="G20" s="183">
        <v>0</v>
      </c>
      <c r="H20" s="173">
        <v>0</v>
      </c>
      <c r="I20" s="176" t="s">
        <v>162</v>
      </c>
      <c r="J20" s="219">
        <v>26387503</v>
      </c>
      <c r="K20" s="194">
        <v>0</v>
      </c>
      <c r="L20" s="194">
        <v>0</v>
      </c>
    </row>
    <row r="21" ht="15" customHeight="1" spans="1:12">
      <c r="A21" s="187"/>
      <c r="B21" s="189"/>
      <c r="C21" s="184" t="s">
        <v>163</v>
      </c>
      <c r="D21" s="177">
        <f t="shared" si="2"/>
        <v>0</v>
      </c>
      <c r="E21" s="181">
        <v>0</v>
      </c>
      <c r="F21" s="182">
        <v>0</v>
      </c>
      <c r="G21" s="183">
        <v>0</v>
      </c>
      <c r="H21" s="173">
        <v>0</v>
      </c>
      <c r="I21" s="176" t="s">
        <v>164</v>
      </c>
      <c r="J21" s="219">
        <v>0</v>
      </c>
      <c r="K21" s="194">
        <v>0</v>
      </c>
      <c r="L21" s="194">
        <v>0</v>
      </c>
    </row>
    <row r="22" ht="15" customHeight="1" spans="1:12">
      <c r="A22" s="187"/>
      <c r="B22" s="189"/>
      <c r="C22" s="184" t="s">
        <v>165</v>
      </c>
      <c r="D22" s="177">
        <f t="shared" si="2"/>
        <v>0</v>
      </c>
      <c r="E22" s="181">
        <v>0</v>
      </c>
      <c r="F22" s="182">
        <v>0</v>
      </c>
      <c r="G22" s="183">
        <v>0</v>
      </c>
      <c r="H22" s="173">
        <v>0</v>
      </c>
      <c r="I22" s="176" t="s">
        <v>166</v>
      </c>
      <c r="J22" s="219">
        <v>0</v>
      </c>
      <c r="K22" s="194">
        <v>0</v>
      </c>
      <c r="L22" s="194">
        <v>0</v>
      </c>
    </row>
    <row r="23" ht="15" customHeight="1" spans="1:12">
      <c r="A23" s="187"/>
      <c r="B23" s="189"/>
      <c r="C23" s="184" t="s">
        <v>167</v>
      </c>
      <c r="D23" s="177">
        <f t="shared" si="2"/>
        <v>0</v>
      </c>
      <c r="E23" s="181">
        <v>0</v>
      </c>
      <c r="F23" s="182">
        <v>0</v>
      </c>
      <c r="G23" s="183">
        <v>0</v>
      </c>
      <c r="H23" s="173">
        <v>0</v>
      </c>
      <c r="I23" s="176" t="s">
        <v>168</v>
      </c>
      <c r="J23" s="219">
        <v>0</v>
      </c>
      <c r="K23" s="194">
        <v>0</v>
      </c>
      <c r="L23" s="194">
        <v>0</v>
      </c>
    </row>
    <row r="24" ht="15" customHeight="1" spans="1:12">
      <c r="A24" s="187"/>
      <c r="B24" s="189"/>
      <c r="C24" s="184" t="s">
        <v>169</v>
      </c>
      <c r="D24" s="177">
        <f t="shared" si="2"/>
        <v>0</v>
      </c>
      <c r="E24" s="181">
        <v>0</v>
      </c>
      <c r="F24" s="182">
        <v>0</v>
      </c>
      <c r="G24" s="183">
        <v>0</v>
      </c>
      <c r="H24" s="173">
        <v>0</v>
      </c>
      <c r="I24" s="176" t="s">
        <v>170</v>
      </c>
      <c r="J24" s="219">
        <v>0</v>
      </c>
      <c r="K24" s="194">
        <v>0</v>
      </c>
      <c r="L24" s="194">
        <v>0</v>
      </c>
    </row>
    <row r="25" ht="15" customHeight="1" spans="1:12">
      <c r="A25" s="187"/>
      <c r="B25" s="189"/>
      <c r="C25" s="184" t="s">
        <v>171</v>
      </c>
      <c r="D25" s="177">
        <f t="shared" si="2"/>
        <v>0</v>
      </c>
      <c r="E25" s="181">
        <v>0</v>
      </c>
      <c r="F25" s="182">
        <v>0</v>
      </c>
      <c r="G25" s="183">
        <v>0</v>
      </c>
      <c r="H25" s="173">
        <v>0</v>
      </c>
      <c r="I25" s="176" t="s">
        <v>172</v>
      </c>
      <c r="J25" s="219">
        <v>0</v>
      </c>
      <c r="K25" s="194">
        <v>0</v>
      </c>
      <c r="L25" s="194">
        <v>0</v>
      </c>
    </row>
    <row r="26" ht="15" customHeight="1" spans="1:12">
      <c r="A26" s="187"/>
      <c r="B26" s="189"/>
      <c r="C26" s="184" t="s">
        <v>173</v>
      </c>
      <c r="D26" s="177">
        <f t="shared" si="2"/>
        <v>0</v>
      </c>
      <c r="E26" s="181">
        <v>0</v>
      </c>
      <c r="F26" s="182">
        <v>0</v>
      </c>
      <c r="G26" s="183">
        <v>0</v>
      </c>
      <c r="H26" s="173">
        <v>0</v>
      </c>
      <c r="I26" s="176" t="s">
        <v>174</v>
      </c>
      <c r="J26" s="219">
        <v>0</v>
      </c>
      <c r="K26" s="194">
        <v>0</v>
      </c>
      <c r="L26" s="194">
        <v>0</v>
      </c>
    </row>
    <row r="27" ht="15" customHeight="1" spans="1:12">
      <c r="A27" s="187"/>
      <c r="B27" s="189"/>
      <c r="C27" s="184" t="s">
        <v>175</v>
      </c>
      <c r="D27" s="177">
        <f t="shared" si="2"/>
        <v>29681843</v>
      </c>
      <c r="E27" s="181">
        <v>25894243</v>
      </c>
      <c r="F27" s="182">
        <v>0</v>
      </c>
      <c r="G27" s="183">
        <v>0</v>
      </c>
      <c r="H27" s="173">
        <v>3787600</v>
      </c>
      <c r="I27" s="176" t="s">
        <v>176</v>
      </c>
      <c r="J27" s="219">
        <v>0</v>
      </c>
      <c r="K27" s="194">
        <v>0</v>
      </c>
      <c r="L27" s="194">
        <v>0</v>
      </c>
    </row>
    <row r="28" ht="15" customHeight="1" spans="1:12">
      <c r="A28" s="187"/>
      <c r="B28" s="189"/>
      <c r="C28" s="184" t="s">
        <v>177</v>
      </c>
      <c r="D28" s="177">
        <f t="shared" si="2"/>
        <v>0</v>
      </c>
      <c r="E28" s="181">
        <v>0</v>
      </c>
      <c r="F28" s="182">
        <v>0</v>
      </c>
      <c r="G28" s="183">
        <v>0</v>
      </c>
      <c r="H28" s="173">
        <v>0</v>
      </c>
      <c r="I28" s="176" t="s">
        <v>178</v>
      </c>
      <c r="J28" s="220">
        <v>0</v>
      </c>
      <c r="K28" s="194">
        <v>0</v>
      </c>
      <c r="L28" s="194">
        <v>0</v>
      </c>
    </row>
    <row r="29" ht="15" customHeight="1" spans="1:12">
      <c r="A29" s="187"/>
      <c r="B29" s="189"/>
      <c r="C29" s="184" t="s">
        <v>179</v>
      </c>
      <c r="D29" s="177">
        <f t="shared" si="2"/>
        <v>0</v>
      </c>
      <c r="E29" s="181">
        <v>0</v>
      </c>
      <c r="F29" s="182">
        <v>0</v>
      </c>
      <c r="G29" s="183">
        <v>0</v>
      </c>
      <c r="H29" s="173">
        <v>0</v>
      </c>
      <c r="I29" s="221"/>
      <c r="J29" s="215"/>
      <c r="K29" s="194"/>
      <c r="L29" s="194"/>
    </row>
    <row r="30" ht="15" customHeight="1" spans="1:12">
      <c r="A30" s="187"/>
      <c r="B30" s="189"/>
      <c r="C30" s="184" t="s">
        <v>180</v>
      </c>
      <c r="D30" s="177">
        <f t="shared" si="2"/>
        <v>0</v>
      </c>
      <c r="E30" s="181">
        <v>0</v>
      </c>
      <c r="F30" s="182">
        <v>0</v>
      </c>
      <c r="G30" s="183">
        <v>0</v>
      </c>
      <c r="H30" s="173">
        <v>0</v>
      </c>
      <c r="I30" s="214"/>
      <c r="J30" s="209"/>
      <c r="K30" s="194"/>
      <c r="L30" s="194"/>
    </row>
    <row r="31" ht="15" customHeight="1" spans="1:12">
      <c r="A31" s="187"/>
      <c r="B31" s="189"/>
      <c r="C31" s="184" t="s">
        <v>181</v>
      </c>
      <c r="D31" s="177">
        <f t="shared" si="2"/>
        <v>0</v>
      </c>
      <c r="E31" s="181">
        <v>0</v>
      </c>
      <c r="F31" s="182">
        <v>0</v>
      </c>
      <c r="G31" s="183">
        <v>0</v>
      </c>
      <c r="H31" s="173">
        <v>0</v>
      </c>
      <c r="I31" s="214"/>
      <c r="J31" s="209"/>
      <c r="K31" s="194"/>
      <c r="L31" s="194"/>
    </row>
    <row r="32" ht="15" customHeight="1" spans="1:12">
      <c r="A32" s="187"/>
      <c r="B32" s="189"/>
      <c r="C32" s="184" t="s">
        <v>178</v>
      </c>
      <c r="D32" s="177">
        <f t="shared" si="2"/>
        <v>0</v>
      </c>
      <c r="E32" s="181">
        <v>0</v>
      </c>
      <c r="F32" s="182">
        <v>0</v>
      </c>
      <c r="G32" s="183">
        <v>0</v>
      </c>
      <c r="H32" s="173">
        <v>0</v>
      </c>
      <c r="I32" s="221"/>
      <c r="J32" s="209"/>
      <c r="K32" s="194"/>
      <c r="L32" s="194"/>
    </row>
    <row r="33" ht="15" customHeight="1" spans="1:12">
      <c r="A33" s="187"/>
      <c r="B33" s="189"/>
      <c r="C33" s="184" t="s">
        <v>182</v>
      </c>
      <c r="D33" s="177">
        <f t="shared" si="2"/>
        <v>0</v>
      </c>
      <c r="E33" s="181">
        <v>0</v>
      </c>
      <c r="F33" s="182">
        <v>0</v>
      </c>
      <c r="G33" s="183">
        <v>0</v>
      </c>
      <c r="H33" s="173">
        <v>0</v>
      </c>
      <c r="I33" s="221"/>
      <c r="J33" s="209"/>
      <c r="K33" s="194"/>
      <c r="L33" s="194"/>
    </row>
    <row r="34" ht="15" customHeight="1" spans="1:12">
      <c r="A34" s="187"/>
      <c r="B34" s="189"/>
      <c r="C34" s="184" t="s">
        <v>183</v>
      </c>
      <c r="D34" s="177">
        <f t="shared" si="2"/>
        <v>0</v>
      </c>
      <c r="E34" s="181">
        <v>0</v>
      </c>
      <c r="F34" s="182">
        <v>0</v>
      </c>
      <c r="G34" s="183">
        <v>0</v>
      </c>
      <c r="H34" s="173">
        <v>0</v>
      </c>
      <c r="I34" s="221"/>
      <c r="J34" s="209"/>
      <c r="K34" s="194"/>
      <c r="L34" s="194"/>
    </row>
    <row r="35" ht="15" customHeight="1" spans="1:12">
      <c r="A35" s="187"/>
      <c r="B35" s="189"/>
      <c r="C35" s="184" t="s">
        <v>184</v>
      </c>
      <c r="D35" s="177">
        <f t="shared" si="2"/>
        <v>0</v>
      </c>
      <c r="E35" s="181">
        <v>0</v>
      </c>
      <c r="F35" s="182">
        <v>0</v>
      </c>
      <c r="G35" s="183">
        <v>0</v>
      </c>
      <c r="H35" s="173">
        <v>0</v>
      </c>
      <c r="I35" s="221"/>
      <c r="J35" s="209"/>
      <c r="K35" s="194"/>
      <c r="L35" s="194"/>
    </row>
    <row r="36" ht="15" customHeight="1" spans="1:12">
      <c r="A36" s="187"/>
      <c r="B36" s="189"/>
      <c r="C36" s="190" t="s">
        <v>185</v>
      </c>
      <c r="D36" s="191">
        <f t="shared" si="2"/>
        <v>0</v>
      </c>
      <c r="E36" s="181">
        <v>0</v>
      </c>
      <c r="F36" s="182">
        <v>0</v>
      </c>
      <c r="G36" s="183">
        <v>0</v>
      </c>
      <c r="H36" s="172">
        <v>0</v>
      </c>
      <c r="I36" s="221"/>
      <c r="J36" s="209"/>
      <c r="K36" s="194"/>
      <c r="L36" s="194"/>
    </row>
    <row r="37" ht="15" customHeight="1" spans="1:12">
      <c r="A37" s="187"/>
      <c r="B37" s="192"/>
      <c r="C37" s="193" t="s">
        <v>186</v>
      </c>
      <c r="D37" s="191">
        <f t="shared" si="2"/>
        <v>0</v>
      </c>
      <c r="E37" s="173">
        <v>0</v>
      </c>
      <c r="F37" s="194">
        <v>0</v>
      </c>
      <c r="G37" s="195">
        <v>0</v>
      </c>
      <c r="H37" s="173">
        <v>0</v>
      </c>
      <c r="I37" s="221"/>
      <c r="J37" s="216"/>
      <c r="K37" s="194"/>
      <c r="L37" s="194"/>
    </row>
    <row r="38" ht="15" customHeight="1" spans="1:12">
      <c r="A38" s="187"/>
      <c r="B38" s="196"/>
      <c r="C38" s="169" t="s">
        <v>187</v>
      </c>
      <c r="D38" s="194" t="s">
        <v>26</v>
      </c>
      <c r="E38" s="197" t="s">
        <v>26</v>
      </c>
      <c r="F38" s="198" t="s">
        <v>26</v>
      </c>
      <c r="G38" s="199" t="s">
        <v>26</v>
      </c>
      <c r="H38" s="200"/>
      <c r="I38" s="221"/>
      <c r="J38" s="216"/>
      <c r="K38" s="194"/>
      <c r="L38" s="194"/>
    </row>
    <row r="39" ht="15" customHeight="1" spans="1:12">
      <c r="A39" s="201" t="s">
        <v>188</v>
      </c>
      <c r="B39" s="173">
        <f>SUM(B7,B11)</f>
        <v>7456655.17</v>
      </c>
      <c r="C39" s="202" t="s">
        <v>189</v>
      </c>
      <c r="D39" s="203">
        <f>SUM(D7,D38)</f>
        <v>33116655.17</v>
      </c>
      <c r="E39" s="204">
        <f t="shared" ref="E39" si="5">SUM(E7,E38)</f>
        <v>28949586</v>
      </c>
      <c r="F39" s="205">
        <f t="shared" ref="F39:H39" si="6">SUM(F7,F38)</f>
        <v>0</v>
      </c>
      <c r="G39" s="205">
        <f t="shared" si="6"/>
        <v>0</v>
      </c>
      <c r="H39" s="173">
        <f t="shared" si="6"/>
        <v>4167069.17</v>
      </c>
      <c r="I39" s="202" t="s">
        <v>189</v>
      </c>
      <c r="J39" s="222">
        <f>J18</f>
        <v>28949586</v>
      </c>
      <c r="K39" s="194">
        <f>K18</f>
        <v>0</v>
      </c>
      <c r="L39" s="194">
        <f>L18</f>
        <v>0</v>
      </c>
    </row>
    <row r="40" spans="1:12">
      <c r="A40" s="110"/>
      <c r="B40" s="110"/>
      <c r="C40" s="110"/>
      <c r="D40" s="110"/>
      <c r="E40" s="110" t="s">
        <v>26</v>
      </c>
      <c r="F40" s="110"/>
      <c r="G40" s="206" t="s">
        <v>26</v>
      </c>
      <c r="H40" s="110"/>
      <c r="I40" s="110"/>
      <c r="J40" s="110"/>
      <c r="K40" s="110"/>
      <c r="L40" s="110"/>
    </row>
  </sheetData>
  <mergeCells count="13">
    <mergeCell ref="A1:L1"/>
    <mergeCell ref="A2:L2"/>
    <mergeCell ref="A3:K3"/>
    <mergeCell ref="A4:B4"/>
    <mergeCell ref="C4:L4"/>
    <mergeCell ref="E5:G5"/>
    <mergeCell ref="J5:L5"/>
    <mergeCell ref="A5:A6"/>
    <mergeCell ref="B5:B6"/>
    <mergeCell ref="C5:C6"/>
    <mergeCell ref="D5:D6"/>
    <mergeCell ref="H5:H6"/>
    <mergeCell ref="I5:I6"/>
  </mergeCells>
  <printOptions horizontalCentered="1"/>
  <pageMargins left="0.7875" right="0.7875" top="0.7875" bottom="0.747916666666667" header="0.590277777777778" footer="0.590277777777778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"/>
  <sheetViews>
    <sheetView showGridLines="0" showZeros="0" workbookViewId="0">
      <selection activeCell="A1" sqref="A1:AN1"/>
    </sheetView>
  </sheetViews>
  <sheetFormatPr defaultColWidth="9" defaultRowHeight="14.25"/>
  <cols>
    <col min="1" max="1" width="4.63333333333333" customWidth="1"/>
    <col min="2" max="2" width="3.5" customWidth="1"/>
    <col min="3" max="3" width="9" customWidth="1"/>
    <col min="4" max="4" width="41.3833333333333" customWidth="1"/>
    <col min="5" max="5" width="14" customWidth="1"/>
    <col min="6" max="8" width="11.6333333333333" customWidth="1"/>
    <col min="9" max="9" width="9.75" customWidth="1"/>
    <col min="10" max="15" width="8.75" customWidth="1"/>
    <col min="16" max="16" width="9.25" customWidth="1"/>
    <col min="17" max="24" width="8.75" customWidth="1"/>
    <col min="25" max="25" width="14" customWidth="1"/>
    <col min="26" max="34" width="8.75" customWidth="1"/>
    <col min="35" max="35" width="14.5" customWidth="1"/>
    <col min="36" max="37" width="14" customWidth="1"/>
    <col min="38" max="38" width="10.75" customWidth="1"/>
    <col min="39" max="39" width="10.8833333333333" customWidth="1"/>
    <col min="40" max="40" width="9.88333333333333" customWidth="1"/>
  </cols>
  <sheetData>
    <row r="1" ht="15.75" customHeight="1" spans="1:40">
      <c r="A1" s="40" t="s">
        <v>190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ht="33.75" customHeight="1" spans="1:40">
      <c r="A2" s="144" t="s">
        <v>191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</row>
    <row r="3" ht="15.75" customHeight="1" spans="1:40">
      <c r="A3" s="145" t="s">
        <v>2</v>
      </c>
      <c r="B3" s="145"/>
      <c r="C3" s="145"/>
      <c r="D3" s="145" t="s">
        <v>123</v>
      </c>
      <c r="E3" s="145"/>
      <c r="F3" s="146" t="s">
        <v>3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</row>
    <row r="4" spans="1:40">
      <c r="A4" s="147" t="s">
        <v>6</v>
      </c>
      <c r="B4" s="147"/>
      <c r="C4" s="147"/>
      <c r="D4" s="147"/>
      <c r="E4" s="147" t="s">
        <v>192</v>
      </c>
      <c r="F4" s="147" t="s">
        <v>193</v>
      </c>
      <c r="G4" s="147"/>
      <c r="H4" s="147"/>
      <c r="I4" s="147"/>
      <c r="J4" s="147"/>
      <c r="K4" s="147"/>
      <c r="L4" s="147"/>
      <c r="M4" s="147"/>
      <c r="N4" s="147"/>
      <c r="O4" s="147"/>
      <c r="P4" s="147" t="s">
        <v>194</v>
      </c>
      <c r="Q4" s="147"/>
      <c r="R4" s="147"/>
      <c r="S4" s="147"/>
      <c r="T4" s="147"/>
      <c r="U4" s="147"/>
      <c r="V4" s="147"/>
      <c r="W4" s="147"/>
      <c r="X4" s="147"/>
      <c r="Y4" s="147" t="s">
        <v>195</v>
      </c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</row>
    <row r="5" spans="1:40">
      <c r="A5" s="147" t="s">
        <v>80</v>
      </c>
      <c r="B5" s="147"/>
      <c r="C5" s="147" t="s">
        <v>81</v>
      </c>
      <c r="D5" s="147" t="s">
        <v>120</v>
      </c>
      <c r="E5" s="147"/>
      <c r="F5" s="147" t="s">
        <v>70</v>
      </c>
      <c r="G5" s="147" t="s">
        <v>131</v>
      </c>
      <c r="H5" s="147"/>
      <c r="I5" s="147"/>
      <c r="J5" s="147" t="s">
        <v>196</v>
      </c>
      <c r="K5" s="147"/>
      <c r="L5" s="147"/>
      <c r="M5" s="147" t="s">
        <v>133</v>
      </c>
      <c r="N5" s="147"/>
      <c r="O5" s="147"/>
      <c r="P5" s="147" t="s">
        <v>70</v>
      </c>
      <c r="Q5" s="147" t="s">
        <v>131</v>
      </c>
      <c r="R5" s="147"/>
      <c r="S5" s="147"/>
      <c r="T5" s="147"/>
      <c r="U5" s="147"/>
      <c r="V5" s="147" t="s">
        <v>196</v>
      </c>
      <c r="W5" s="147"/>
      <c r="X5" s="147"/>
      <c r="Y5" s="147" t="s">
        <v>70</v>
      </c>
      <c r="Z5" s="147" t="s">
        <v>131</v>
      </c>
      <c r="AA5" s="147"/>
      <c r="AB5" s="147"/>
      <c r="AC5" s="147" t="s">
        <v>196</v>
      </c>
      <c r="AD5" s="147"/>
      <c r="AE5" s="147"/>
      <c r="AF5" s="147" t="s">
        <v>133</v>
      </c>
      <c r="AG5" s="147"/>
      <c r="AH5" s="147"/>
      <c r="AI5" s="147" t="s">
        <v>197</v>
      </c>
      <c r="AJ5" s="147"/>
      <c r="AK5" s="147"/>
      <c r="AL5" s="147" t="s">
        <v>198</v>
      </c>
      <c r="AM5" s="147"/>
      <c r="AN5" s="147"/>
    </row>
    <row r="6" spans="1:40">
      <c r="A6" s="147" t="s">
        <v>90</v>
      </c>
      <c r="B6" s="147" t="s">
        <v>91</v>
      </c>
      <c r="C6" s="147"/>
      <c r="D6" s="147"/>
      <c r="E6" s="147"/>
      <c r="F6" s="147"/>
      <c r="G6" s="147" t="s">
        <v>85</v>
      </c>
      <c r="H6" s="147" t="s">
        <v>116</v>
      </c>
      <c r="I6" s="147" t="s">
        <v>117</v>
      </c>
      <c r="J6" s="147" t="s">
        <v>85</v>
      </c>
      <c r="K6" s="147" t="s">
        <v>116</v>
      </c>
      <c r="L6" s="147" t="s">
        <v>117</v>
      </c>
      <c r="M6" s="147" t="s">
        <v>85</v>
      </c>
      <c r="N6" s="147" t="s">
        <v>116</v>
      </c>
      <c r="O6" s="147" t="s">
        <v>117</v>
      </c>
      <c r="P6" s="147"/>
      <c r="Q6" s="147" t="s">
        <v>85</v>
      </c>
      <c r="R6" s="147" t="s">
        <v>199</v>
      </c>
      <c r="S6" s="147"/>
      <c r="T6" s="147" t="s">
        <v>200</v>
      </c>
      <c r="U6" s="147"/>
      <c r="V6" s="147" t="s">
        <v>85</v>
      </c>
      <c r="W6" s="147" t="s">
        <v>116</v>
      </c>
      <c r="X6" s="147" t="s">
        <v>117</v>
      </c>
      <c r="Y6" s="147"/>
      <c r="Z6" s="147" t="s">
        <v>85</v>
      </c>
      <c r="AA6" s="147" t="s">
        <v>116</v>
      </c>
      <c r="AB6" s="147" t="s">
        <v>117</v>
      </c>
      <c r="AC6" s="147" t="s">
        <v>85</v>
      </c>
      <c r="AD6" s="147" t="s">
        <v>116</v>
      </c>
      <c r="AE6" s="147" t="s">
        <v>117</v>
      </c>
      <c r="AF6" s="147" t="s">
        <v>85</v>
      </c>
      <c r="AG6" s="147" t="s">
        <v>116</v>
      </c>
      <c r="AH6" s="147" t="s">
        <v>117</v>
      </c>
      <c r="AI6" s="147" t="s">
        <v>85</v>
      </c>
      <c r="AJ6" s="147" t="s">
        <v>116</v>
      </c>
      <c r="AK6" s="147" t="s">
        <v>117</v>
      </c>
      <c r="AL6" s="147" t="s">
        <v>85</v>
      </c>
      <c r="AM6" s="147" t="s">
        <v>116</v>
      </c>
      <c r="AN6" s="147" t="s">
        <v>117</v>
      </c>
    </row>
    <row r="7" spans="1:40">
      <c r="A7" s="147"/>
      <c r="B7" s="147"/>
      <c r="C7" s="147"/>
      <c r="D7" s="147"/>
      <c r="E7" s="147"/>
      <c r="F7" s="147"/>
      <c r="G7" s="147"/>
      <c r="H7" s="148"/>
      <c r="I7" s="148"/>
      <c r="J7" s="147"/>
      <c r="K7" s="147"/>
      <c r="L7" s="147"/>
      <c r="M7" s="147"/>
      <c r="N7" s="147"/>
      <c r="O7" s="147"/>
      <c r="P7" s="147"/>
      <c r="Q7" s="147"/>
      <c r="R7" s="147" t="s">
        <v>116</v>
      </c>
      <c r="S7" s="147" t="s">
        <v>117</v>
      </c>
      <c r="T7" s="147" t="s">
        <v>116</v>
      </c>
      <c r="U7" s="147" t="s">
        <v>117</v>
      </c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</row>
    <row r="8" spans="1:40">
      <c r="A8" s="149" t="s">
        <v>26</v>
      </c>
      <c r="B8" s="149" t="s">
        <v>26</v>
      </c>
      <c r="C8" s="149" t="s">
        <v>26</v>
      </c>
      <c r="D8" s="149" t="s">
        <v>70</v>
      </c>
      <c r="E8" s="150">
        <f t="shared" ref="E8:E15" si="0">SUM(F8,P8,Y8)</f>
        <v>33116655.17</v>
      </c>
      <c r="F8" s="151">
        <f t="shared" ref="F8:F15" si="1">SUM(G8,J8,M8)</f>
        <v>3289586</v>
      </c>
      <c r="G8" s="152">
        <f t="shared" ref="G8:G15" si="2">SUM(H8:I8)</f>
        <v>3289586</v>
      </c>
      <c r="H8" s="9">
        <v>2769586</v>
      </c>
      <c r="I8" s="9">
        <v>520000</v>
      </c>
      <c r="J8" s="153">
        <f t="shared" ref="J8:J15" si="3">SUM(K8:L8)</f>
        <v>0</v>
      </c>
      <c r="K8" s="154">
        <v>0</v>
      </c>
      <c r="L8" s="155">
        <v>0</v>
      </c>
      <c r="M8" s="154">
        <f t="shared" ref="M8:M15" si="4">SUM(N8:O8)</f>
        <v>0</v>
      </c>
      <c r="N8" s="154">
        <v>0</v>
      </c>
      <c r="O8" s="154">
        <v>0</v>
      </c>
      <c r="P8" s="154">
        <f t="shared" ref="P8:P15" si="5">SUM(Q8,V8)</f>
        <v>25660000</v>
      </c>
      <c r="Q8" s="154">
        <f t="shared" ref="Q8:Q15" si="6">SUM(R8:U8)</f>
        <v>25660000</v>
      </c>
      <c r="R8" s="154">
        <v>0</v>
      </c>
      <c r="S8" s="154">
        <v>25660000</v>
      </c>
      <c r="T8" s="154">
        <v>0</v>
      </c>
      <c r="U8" s="154">
        <v>0</v>
      </c>
      <c r="V8" s="154">
        <f t="shared" ref="V8:V15" si="7">SUM(W8:X8)</f>
        <v>0</v>
      </c>
      <c r="W8" s="154">
        <v>0</v>
      </c>
      <c r="X8" s="154">
        <v>0</v>
      </c>
      <c r="Y8" s="156">
        <f t="shared" ref="Y8:Y15" si="8">SUM(Z8,AC8,AF8,AI8,AL8)</f>
        <v>4167069.17</v>
      </c>
      <c r="Z8" s="151">
        <f t="shared" ref="Z8:Z15" si="9">SUM(AA8:AB8)</f>
        <v>0</v>
      </c>
      <c r="AA8" s="151">
        <v>0</v>
      </c>
      <c r="AB8" s="151">
        <v>0</v>
      </c>
      <c r="AC8" s="151">
        <f t="shared" ref="AC8:AC15" si="10">SUM(AD8:AE8)</f>
        <v>0</v>
      </c>
      <c r="AD8" s="151">
        <v>0</v>
      </c>
      <c r="AE8" s="151">
        <v>0</v>
      </c>
      <c r="AF8" s="151">
        <f t="shared" ref="AF8:AF15" si="11">SUM(AG8:AH8)</f>
        <v>0</v>
      </c>
      <c r="AG8" s="151">
        <v>0</v>
      </c>
      <c r="AH8" s="151">
        <v>0</v>
      </c>
      <c r="AI8" s="156">
        <f t="shared" ref="AI8:AI15" si="12">SUM(AJ8:AK8)</f>
        <v>4167069.17</v>
      </c>
      <c r="AJ8" s="156">
        <v>4167069.17</v>
      </c>
      <c r="AK8" s="156">
        <v>0</v>
      </c>
      <c r="AL8" s="156">
        <f t="shared" ref="AL8:AL15" si="13">SUM(AM8:AN8)</f>
        <v>0</v>
      </c>
      <c r="AM8" s="156">
        <v>0</v>
      </c>
      <c r="AN8" s="157">
        <v>0</v>
      </c>
    </row>
    <row r="9" spans="1:40">
      <c r="A9" s="149" t="s">
        <v>26</v>
      </c>
      <c r="B9" s="149" t="s">
        <v>26</v>
      </c>
      <c r="C9" s="149" t="s">
        <v>26</v>
      </c>
      <c r="D9" s="149" t="s">
        <v>201</v>
      </c>
      <c r="E9" s="150">
        <f t="shared" si="0"/>
        <v>33116655.17</v>
      </c>
      <c r="F9" s="151">
        <f t="shared" si="1"/>
        <v>3289586</v>
      </c>
      <c r="G9" s="152">
        <f t="shared" si="2"/>
        <v>3289586</v>
      </c>
      <c r="H9" s="9">
        <v>2769586</v>
      </c>
      <c r="I9" s="9">
        <v>520000</v>
      </c>
      <c r="J9" s="153">
        <f t="shared" si="3"/>
        <v>0</v>
      </c>
      <c r="K9" s="154">
        <v>0</v>
      </c>
      <c r="L9" s="155">
        <v>0</v>
      </c>
      <c r="M9" s="154">
        <f t="shared" si="4"/>
        <v>0</v>
      </c>
      <c r="N9" s="154">
        <v>0</v>
      </c>
      <c r="O9" s="154">
        <v>0</v>
      </c>
      <c r="P9" s="154">
        <f t="shared" si="5"/>
        <v>25660000</v>
      </c>
      <c r="Q9" s="154">
        <f t="shared" si="6"/>
        <v>25660000</v>
      </c>
      <c r="R9" s="154">
        <v>0</v>
      </c>
      <c r="S9" s="154">
        <v>25660000</v>
      </c>
      <c r="T9" s="154">
        <v>0</v>
      </c>
      <c r="U9" s="154">
        <v>0</v>
      </c>
      <c r="V9" s="154">
        <f t="shared" si="7"/>
        <v>0</v>
      </c>
      <c r="W9" s="154">
        <v>0</v>
      </c>
      <c r="X9" s="154">
        <v>0</v>
      </c>
      <c r="Y9" s="156">
        <f t="shared" si="8"/>
        <v>4167069.17</v>
      </c>
      <c r="Z9" s="151">
        <f t="shared" si="9"/>
        <v>0</v>
      </c>
      <c r="AA9" s="151">
        <v>0</v>
      </c>
      <c r="AB9" s="151">
        <v>0</v>
      </c>
      <c r="AC9" s="151">
        <f t="shared" si="10"/>
        <v>0</v>
      </c>
      <c r="AD9" s="151">
        <v>0</v>
      </c>
      <c r="AE9" s="151">
        <v>0</v>
      </c>
      <c r="AF9" s="151">
        <f t="shared" si="11"/>
        <v>0</v>
      </c>
      <c r="AG9" s="151">
        <v>0</v>
      </c>
      <c r="AH9" s="151">
        <v>0</v>
      </c>
      <c r="AI9" s="156">
        <f t="shared" si="12"/>
        <v>4167069.17</v>
      </c>
      <c r="AJ9" s="156">
        <v>4167069.17</v>
      </c>
      <c r="AK9" s="156">
        <v>0</v>
      </c>
      <c r="AL9" s="156">
        <f t="shared" si="13"/>
        <v>0</v>
      </c>
      <c r="AM9" s="156">
        <v>0</v>
      </c>
      <c r="AN9" s="157">
        <v>0</v>
      </c>
    </row>
    <row r="10" spans="1:40">
      <c r="A10" s="149" t="s">
        <v>26</v>
      </c>
      <c r="B10" s="149" t="s">
        <v>26</v>
      </c>
      <c r="C10" s="149" t="s">
        <v>26</v>
      </c>
      <c r="D10" s="149" t="s">
        <v>95</v>
      </c>
      <c r="E10" s="150">
        <f t="shared" si="0"/>
        <v>33116655.17</v>
      </c>
      <c r="F10" s="151">
        <f t="shared" si="1"/>
        <v>3289586</v>
      </c>
      <c r="G10" s="152">
        <f t="shared" si="2"/>
        <v>3289586</v>
      </c>
      <c r="H10" s="9">
        <v>2769586</v>
      </c>
      <c r="I10" s="9">
        <v>520000</v>
      </c>
      <c r="J10" s="153">
        <f t="shared" si="3"/>
        <v>0</v>
      </c>
      <c r="K10" s="154">
        <v>0</v>
      </c>
      <c r="L10" s="155">
        <v>0</v>
      </c>
      <c r="M10" s="154">
        <f t="shared" si="4"/>
        <v>0</v>
      </c>
      <c r="N10" s="154">
        <v>0</v>
      </c>
      <c r="O10" s="154">
        <v>0</v>
      </c>
      <c r="P10" s="154">
        <f t="shared" si="5"/>
        <v>25660000</v>
      </c>
      <c r="Q10" s="154">
        <f t="shared" si="6"/>
        <v>25660000</v>
      </c>
      <c r="R10" s="154">
        <v>0</v>
      </c>
      <c r="S10" s="154">
        <v>25660000</v>
      </c>
      <c r="T10" s="154">
        <v>0</v>
      </c>
      <c r="U10" s="154">
        <v>0</v>
      </c>
      <c r="V10" s="154">
        <f t="shared" si="7"/>
        <v>0</v>
      </c>
      <c r="W10" s="154">
        <v>0</v>
      </c>
      <c r="X10" s="154">
        <v>0</v>
      </c>
      <c r="Y10" s="156">
        <f t="shared" si="8"/>
        <v>4167069.17</v>
      </c>
      <c r="Z10" s="151">
        <f t="shared" si="9"/>
        <v>0</v>
      </c>
      <c r="AA10" s="151">
        <v>0</v>
      </c>
      <c r="AB10" s="151">
        <v>0</v>
      </c>
      <c r="AC10" s="151">
        <f t="shared" si="10"/>
        <v>0</v>
      </c>
      <c r="AD10" s="151">
        <v>0</v>
      </c>
      <c r="AE10" s="151">
        <v>0</v>
      </c>
      <c r="AF10" s="151">
        <f t="shared" si="11"/>
        <v>0</v>
      </c>
      <c r="AG10" s="151">
        <v>0</v>
      </c>
      <c r="AH10" s="151">
        <v>0</v>
      </c>
      <c r="AI10" s="156">
        <f t="shared" si="12"/>
        <v>4167069.17</v>
      </c>
      <c r="AJ10" s="156">
        <v>4167069.17</v>
      </c>
      <c r="AK10" s="156">
        <v>0</v>
      </c>
      <c r="AL10" s="156">
        <f t="shared" si="13"/>
        <v>0</v>
      </c>
      <c r="AM10" s="156">
        <v>0</v>
      </c>
      <c r="AN10" s="157">
        <v>0</v>
      </c>
    </row>
    <row r="11" spans="1:40">
      <c r="A11" s="149" t="s">
        <v>26</v>
      </c>
      <c r="B11" s="149" t="s">
        <v>26</v>
      </c>
      <c r="C11" s="149" t="s">
        <v>26</v>
      </c>
      <c r="D11" s="149" t="s">
        <v>202</v>
      </c>
      <c r="E11" s="150">
        <f t="shared" si="0"/>
        <v>32994814.8</v>
      </c>
      <c r="F11" s="151">
        <f t="shared" si="1"/>
        <v>3289586</v>
      </c>
      <c r="G11" s="152">
        <f t="shared" si="2"/>
        <v>3289586</v>
      </c>
      <c r="H11" s="9">
        <v>2769586</v>
      </c>
      <c r="I11" s="9">
        <v>520000</v>
      </c>
      <c r="J11" s="153">
        <f t="shared" si="3"/>
        <v>0</v>
      </c>
      <c r="K11" s="154">
        <v>0</v>
      </c>
      <c r="L11" s="155">
        <v>0</v>
      </c>
      <c r="M11" s="154">
        <f t="shared" si="4"/>
        <v>0</v>
      </c>
      <c r="N11" s="154">
        <v>0</v>
      </c>
      <c r="O11" s="154">
        <v>0</v>
      </c>
      <c r="P11" s="154">
        <f t="shared" si="5"/>
        <v>25660000</v>
      </c>
      <c r="Q11" s="154">
        <f t="shared" si="6"/>
        <v>25660000</v>
      </c>
      <c r="R11" s="154">
        <v>0</v>
      </c>
      <c r="S11" s="154">
        <v>25660000</v>
      </c>
      <c r="T11" s="154">
        <v>0</v>
      </c>
      <c r="U11" s="154">
        <v>0</v>
      </c>
      <c r="V11" s="154">
        <f t="shared" si="7"/>
        <v>0</v>
      </c>
      <c r="W11" s="154">
        <v>0</v>
      </c>
      <c r="X11" s="154">
        <v>0</v>
      </c>
      <c r="Y11" s="156">
        <f t="shared" si="8"/>
        <v>4045228.8</v>
      </c>
      <c r="Z11" s="151">
        <f t="shared" si="9"/>
        <v>0</v>
      </c>
      <c r="AA11" s="151">
        <v>0</v>
      </c>
      <c r="AB11" s="151">
        <v>0</v>
      </c>
      <c r="AC11" s="151">
        <f t="shared" si="10"/>
        <v>0</v>
      </c>
      <c r="AD11" s="151">
        <v>0</v>
      </c>
      <c r="AE11" s="151">
        <v>0</v>
      </c>
      <c r="AF11" s="151">
        <f t="shared" si="11"/>
        <v>0</v>
      </c>
      <c r="AG11" s="151">
        <v>0</v>
      </c>
      <c r="AH11" s="151">
        <v>0</v>
      </c>
      <c r="AI11" s="156">
        <f t="shared" si="12"/>
        <v>4045228.8</v>
      </c>
      <c r="AJ11" s="156">
        <v>4045228.8</v>
      </c>
      <c r="AK11" s="156">
        <v>0</v>
      </c>
      <c r="AL11" s="156">
        <f t="shared" si="13"/>
        <v>0</v>
      </c>
      <c r="AM11" s="156">
        <v>0</v>
      </c>
      <c r="AN11" s="157">
        <v>0</v>
      </c>
    </row>
    <row r="12" spans="1:40">
      <c r="A12" s="149" t="s">
        <v>203</v>
      </c>
      <c r="B12" s="149" t="s">
        <v>105</v>
      </c>
      <c r="C12" s="149" t="s">
        <v>94</v>
      </c>
      <c r="D12" s="149" t="s">
        <v>204</v>
      </c>
      <c r="E12" s="150">
        <f t="shared" si="0"/>
        <v>2562083</v>
      </c>
      <c r="F12" s="151">
        <f t="shared" si="1"/>
        <v>2562083</v>
      </c>
      <c r="G12" s="152">
        <f t="shared" si="2"/>
        <v>2562083</v>
      </c>
      <c r="H12" s="9">
        <v>2562083</v>
      </c>
      <c r="I12" s="9">
        <v>0</v>
      </c>
      <c r="J12" s="153">
        <f t="shared" si="3"/>
        <v>0</v>
      </c>
      <c r="K12" s="154">
        <v>0</v>
      </c>
      <c r="L12" s="155">
        <v>0</v>
      </c>
      <c r="M12" s="154">
        <f t="shared" si="4"/>
        <v>0</v>
      </c>
      <c r="N12" s="154">
        <v>0</v>
      </c>
      <c r="O12" s="154">
        <v>0</v>
      </c>
      <c r="P12" s="154">
        <f t="shared" si="5"/>
        <v>0</v>
      </c>
      <c r="Q12" s="154">
        <f t="shared" si="6"/>
        <v>0</v>
      </c>
      <c r="R12" s="154">
        <v>0</v>
      </c>
      <c r="S12" s="154">
        <v>0</v>
      </c>
      <c r="T12" s="154">
        <v>0</v>
      </c>
      <c r="U12" s="154">
        <v>0</v>
      </c>
      <c r="V12" s="154">
        <f t="shared" si="7"/>
        <v>0</v>
      </c>
      <c r="W12" s="154">
        <v>0</v>
      </c>
      <c r="X12" s="154">
        <v>0</v>
      </c>
      <c r="Y12" s="156">
        <f t="shared" si="8"/>
        <v>0</v>
      </c>
      <c r="Z12" s="151">
        <f t="shared" si="9"/>
        <v>0</v>
      </c>
      <c r="AA12" s="151">
        <v>0</v>
      </c>
      <c r="AB12" s="151">
        <v>0</v>
      </c>
      <c r="AC12" s="151">
        <f t="shared" si="10"/>
        <v>0</v>
      </c>
      <c r="AD12" s="151">
        <v>0</v>
      </c>
      <c r="AE12" s="151">
        <v>0</v>
      </c>
      <c r="AF12" s="151">
        <f t="shared" si="11"/>
        <v>0</v>
      </c>
      <c r="AG12" s="151">
        <v>0</v>
      </c>
      <c r="AH12" s="151">
        <v>0</v>
      </c>
      <c r="AI12" s="156">
        <f t="shared" si="12"/>
        <v>0</v>
      </c>
      <c r="AJ12" s="156">
        <v>0</v>
      </c>
      <c r="AK12" s="156">
        <v>0</v>
      </c>
      <c r="AL12" s="156">
        <f t="shared" si="13"/>
        <v>0</v>
      </c>
      <c r="AM12" s="156">
        <v>0</v>
      </c>
      <c r="AN12" s="157">
        <v>0</v>
      </c>
    </row>
    <row r="13" spans="1:40">
      <c r="A13" s="149" t="s">
        <v>203</v>
      </c>
      <c r="B13" s="149" t="s">
        <v>102</v>
      </c>
      <c r="C13" s="149" t="s">
        <v>94</v>
      </c>
      <c r="D13" s="149" t="s">
        <v>205</v>
      </c>
      <c r="E13" s="150">
        <f t="shared" si="0"/>
        <v>30432731.8</v>
      </c>
      <c r="F13" s="151">
        <f t="shared" si="1"/>
        <v>727503</v>
      </c>
      <c r="G13" s="152">
        <f t="shared" si="2"/>
        <v>727503</v>
      </c>
      <c r="H13" s="9">
        <v>207503</v>
      </c>
      <c r="I13" s="9">
        <v>520000</v>
      </c>
      <c r="J13" s="153">
        <f t="shared" si="3"/>
        <v>0</v>
      </c>
      <c r="K13" s="154">
        <v>0</v>
      </c>
      <c r="L13" s="155">
        <v>0</v>
      </c>
      <c r="M13" s="154">
        <f t="shared" si="4"/>
        <v>0</v>
      </c>
      <c r="N13" s="154">
        <v>0</v>
      </c>
      <c r="O13" s="154">
        <v>0</v>
      </c>
      <c r="P13" s="154">
        <f t="shared" si="5"/>
        <v>25660000</v>
      </c>
      <c r="Q13" s="154">
        <f t="shared" si="6"/>
        <v>25660000</v>
      </c>
      <c r="R13" s="154">
        <v>0</v>
      </c>
      <c r="S13" s="154">
        <v>25660000</v>
      </c>
      <c r="T13" s="154">
        <v>0</v>
      </c>
      <c r="U13" s="154">
        <v>0</v>
      </c>
      <c r="V13" s="154">
        <f t="shared" si="7"/>
        <v>0</v>
      </c>
      <c r="W13" s="154">
        <v>0</v>
      </c>
      <c r="X13" s="154">
        <v>0</v>
      </c>
      <c r="Y13" s="156">
        <f t="shared" si="8"/>
        <v>4045228.8</v>
      </c>
      <c r="Z13" s="151">
        <f t="shared" si="9"/>
        <v>0</v>
      </c>
      <c r="AA13" s="151">
        <v>0</v>
      </c>
      <c r="AB13" s="151">
        <v>0</v>
      </c>
      <c r="AC13" s="151">
        <f t="shared" si="10"/>
        <v>0</v>
      </c>
      <c r="AD13" s="151">
        <v>0</v>
      </c>
      <c r="AE13" s="151">
        <v>0</v>
      </c>
      <c r="AF13" s="151">
        <f t="shared" si="11"/>
        <v>0</v>
      </c>
      <c r="AG13" s="151">
        <v>0</v>
      </c>
      <c r="AH13" s="151">
        <v>0</v>
      </c>
      <c r="AI13" s="156">
        <f t="shared" si="12"/>
        <v>4045228.8</v>
      </c>
      <c r="AJ13" s="156">
        <v>4045228.8</v>
      </c>
      <c r="AK13" s="156">
        <v>0</v>
      </c>
      <c r="AL13" s="156">
        <f t="shared" si="13"/>
        <v>0</v>
      </c>
      <c r="AM13" s="156">
        <v>0</v>
      </c>
      <c r="AN13" s="157">
        <v>0</v>
      </c>
    </row>
    <row r="14" spans="1:40">
      <c r="A14" s="149" t="s">
        <v>26</v>
      </c>
      <c r="B14" s="149" t="s">
        <v>26</v>
      </c>
      <c r="C14" s="149" t="s">
        <v>26</v>
      </c>
      <c r="D14" s="149" t="s">
        <v>206</v>
      </c>
      <c r="E14" s="150">
        <f t="shared" si="0"/>
        <v>121840.37</v>
      </c>
      <c r="F14" s="151">
        <f t="shared" si="1"/>
        <v>0</v>
      </c>
      <c r="G14" s="152">
        <f t="shared" si="2"/>
        <v>0</v>
      </c>
      <c r="H14" s="9">
        <v>0</v>
      </c>
      <c r="I14" s="9">
        <v>0</v>
      </c>
      <c r="J14" s="153">
        <f t="shared" si="3"/>
        <v>0</v>
      </c>
      <c r="K14" s="154">
        <v>0</v>
      </c>
      <c r="L14" s="155">
        <v>0</v>
      </c>
      <c r="M14" s="154">
        <f t="shared" si="4"/>
        <v>0</v>
      </c>
      <c r="N14" s="154">
        <v>0</v>
      </c>
      <c r="O14" s="154">
        <v>0</v>
      </c>
      <c r="P14" s="154">
        <f t="shared" si="5"/>
        <v>0</v>
      </c>
      <c r="Q14" s="154">
        <f t="shared" si="6"/>
        <v>0</v>
      </c>
      <c r="R14" s="154">
        <v>0</v>
      </c>
      <c r="S14" s="154">
        <v>0</v>
      </c>
      <c r="T14" s="154">
        <v>0</v>
      </c>
      <c r="U14" s="154">
        <v>0</v>
      </c>
      <c r="V14" s="154">
        <f t="shared" si="7"/>
        <v>0</v>
      </c>
      <c r="W14" s="154">
        <v>0</v>
      </c>
      <c r="X14" s="154">
        <v>0</v>
      </c>
      <c r="Y14" s="156">
        <f t="shared" si="8"/>
        <v>121840.37</v>
      </c>
      <c r="Z14" s="151">
        <f t="shared" si="9"/>
        <v>0</v>
      </c>
      <c r="AA14" s="151">
        <v>0</v>
      </c>
      <c r="AB14" s="151">
        <v>0</v>
      </c>
      <c r="AC14" s="151">
        <f t="shared" si="10"/>
        <v>0</v>
      </c>
      <c r="AD14" s="151">
        <v>0</v>
      </c>
      <c r="AE14" s="151">
        <v>0</v>
      </c>
      <c r="AF14" s="151">
        <f t="shared" si="11"/>
        <v>0</v>
      </c>
      <c r="AG14" s="151">
        <v>0</v>
      </c>
      <c r="AH14" s="151">
        <v>0</v>
      </c>
      <c r="AI14" s="156">
        <f t="shared" si="12"/>
        <v>121840.37</v>
      </c>
      <c r="AJ14" s="156">
        <v>121840.37</v>
      </c>
      <c r="AK14" s="156">
        <v>0</v>
      </c>
      <c r="AL14" s="156">
        <f t="shared" si="13"/>
        <v>0</v>
      </c>
      <c r="AM14" s="156">
        <v>0</v>
      </c>
      <c r="AN14" s="157">
        <v>0</v>
      </c>
    </row>
    <row r="15" spans="1:40">
      <c r="A15" s="149" t="s">
        <v>207</v>
      </c>
      <c r="B15" s="149" t="s">
        <v>105</v>
      </c>
      <c r="C15" s="149" t="s">
        <v>94</v>
      </c>
      <c r="D15" s="149" t="s">
        <v>208</v>
      </c>
      <c r="E15" s="150">
        <f t="shared" si="0"/>
        <v>121840.37</v>
      </c>
      <c r="F15" s="151">
        <f t="shared" si="1"/>
        <v>0</v>
      </c>
      <c r="G15" s="152">
        <f t="shared" si="2"/>
        <v>0</v>
      </c>
      <c r="H15" s="9">
        <v>0</v>
      </c>
      <c r="I15" s="9">
        <v>0</v>
      </c>
      <c r="J15" s="153">
        <f t="shared" si="3"/>
        <v>0</v>
      </c>
      <c r="K15" s="154">
        <v>0</v>
      </c>
      <c r="L15" s="155">
        <v>0</v>
      </c>
      <c r="M15" s="154">
        <f t="shared" si="4"/>
        <v>0</v>
      </c>
      <c r="N15" s="154">
        <v>0</v>
      </c>
      <c r="O15" s="154">
        <v>0</v>
      </c>
      <c r="P15" s="154">
        <f t="shared" si="5"/>
        <v>0</v>
      </c>
      <c r="Q15" s="154">
        <f t="shared" si="6"/>
        <v>0</v>
      </c>
      <c r="R15" s="154">
        <v>0</v>
      </c>
      <c r="S15" s="154">
        <v>0</v>
      </c>
      <c r="T15" s="154">
        <v>0</v>
      </c>
      <c r="U15" s="154">
        <v>0</v>
      </c>
      <c r="V15" s="154">
        <f t="shared" si="7"/>
        <v>0</v>
      </c>
      <c r="W15" s="154">
        <v>0</v>
      </c>
      <c r="X15" s="154">
        <v>0</v>
      </c>
      <c r="Y15" s="156">
        <f t="shared" si="8"/>
        <v>121840.37</v>
      </c>
      <c r="Z15" s="151">
        <f t="shared" si="9"/>
        <v>0</v>
      </c>
      <c r="AA15" s="151">
        <v>0</v>
      </c>
      <c r="AB15" s="151">
        <v>0</v>
      </c>
      <c r="AC15" s="151">
        <f t="shared" si="10"/>
        <v>0</v>
      </c>
      <c r="AD15" s="151">
        <v>0</v>
      </c>
      <c r="AE15" s="151">
        <v>0</v>
      </c>
      <c r="AF15" s="151">
        <f t="shared" si="11"/>
        <v>0</v>
      </c>
      <c r="AG15" s="151">
        <v>0</v>
      </c>
      <c r="AH15" s="151">
        <v>0</v>
      </c>
      <c r="AI15" s="156">
        <f t="shared" si="12"/>
        <v>121840.37</v>
      </c>
      <c r="AJ15" s="156">
        <v>121840.37</v>
      </c>
      <c r="AK15" s="156">
        <v>0</v>
      </c>
      <c r="AL15" s="156">
        <f t="shared" si="13"/>
        <v>0</v>
      </c>
      <c r="AM15" s="156">
        <v>0</v>
      </c>
      <c r="AN15" s="157">
        <v>0</v>
      </c>
    </row>
  </sheetData>
  <mergeCells count="57">
    <mergeCell ref="A1:AN1"/>
    <mergeCell ref="A2:AN2"/>
    <mergeCell ref="A3:E3"/>
    <mergeCell ref="F3:AN3"/>
    <mergeCell ref="A4:D4"/>
    <mergeCell ref="F4:O4"/>
    <mergeCell ref="P4:X4"/>
    <mergeCell ref="Y4:AN4"/>
    <mergeCell ref="A5:B5"/>
    <mergeCell ref="G5:I5"/>
    <mergeCell ref="J5:L5"/>
    <mergeCell ref="M5:O5"/>
    <mergeCell ref="Q5:U5"/>
    <mergeCell ref="V5:X5"/>
    <mergeCell ref="Z5:AB5"/>
    <mergeCell ref="AC5:AE5"/>
    <mergeCell ref="AF5:AH5"/>
    <mergeCell ref="AI5:AK5"/>
    <mergeCell ref="AL5:AN5"/>
    <mergeCell ref="R6:S6"/>
    <mergeCell ref="T6:U6"/>
    <mergeCell ref="A6:A7"/>
    <mergeCell ref="B6:B7"/>
    <mergeCell ref="C5:C7"/>
    <mergeCell ref="D5:D7"/>
    <mergeCell ref="E4:E7"/>
    <mergeCell ref="F5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5:P7"/>
    <mergeCell ref="Q6:Q7"/>
    <mergeCell ref="V6:V7"/>
    <mergeCell ref="W6:W7"/>
    <mergeCell ref="X6:X7"/>
    <mergeCell ref="Y5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</mergeCells>
  <printOptions horizontalCentered="1" headings="1"/>
  <pageMargins left="0.7875" right="0.7875" top="0.551388888888889" bottom="0.7875" header="0.590277777777778" footer="0.590277777777778"/>
  <pageSetup paperSize="9" scale="81" fitToHeight="5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13"/>
  <sheetViews>
    <sheetView showGridLines="0" showZeros="0" workbookViewId="0">
      <selection activeCell="A1" sqref="A1:D1"/>
    </sheetView>
  </sheetViews>
  <sheetFormatPr defaultColWidth="9" defaultRowHeight="14.25"/>
  <cols>
    <col min="1" max="1" width="3.38333333333333" customWidth="1"/>
    <col min="2" max="3" width="3.5" customWidth="1"/>
    <col min="4" max="4" width="9" customWidth="1"/>
    <col min="5" max="5" width="38.6333333333333" customWidth="1"/>
    <col min="6" max="7" width="12.6333333333333" customWidth="1"/>
    <col min="8" max="10" width="11.8833333333333" customWidth="1"/>
    <col min="11" max="13" width="10.6333333333333" customWidth="1"/>
    <col min="16" max="17" width="10.6333333333333" customWidth="1"/>
    <col min="18" max="18" width="7.63333333333333" customWidth="1"/>
    <col min="19" max="19" width="10.6333333333333" customWidth="1"/>
    <col min="21" max="21" width="9.88333333333333" customWidth="1"/>
    <col min="24" max="24" width="9.75" customWidth="1"/>
    <col min="25" max="25" width="10.6333333333333" customWidth="1"/>
    <col min="26" max="26" width="9.75" customWidth="1"/>
    <col min="31" max="32" width="9.75" customWidth="1"/>
    <col min="34" max="35" width="9.63333333333333" customWidth="1"/>
    <col min="37" max="41" width="9.63333333333333" customWidth="1"/>
    <col min="45" max="45" width="9.63333333333333" customWidth="1"/>
    <col min="49" max="49" width="10.6333333333333" customWidth="1"/>
    <col min="52" max="52" width="11.6333333333333" customWidth="1"/>
    <col min="53" max="53" width="10.6333333333333" customWidth="1"/>
    <col min="55" max="56" width="8.25" customWidth="1"/>
    <col min="58" max="58" width="10.6333333333333" customWidth="1"/>
    <col min="62" max="62" width="9" customWidth="1"/>
    <col min="63" max="63" width="10.25" customWidth="1"/>
    <col min="64" max="64" width="9" customWidth="1"/>
    <col min="65" max="65" width="10.25" customWidth="1"/>
    <col min="66" max="68" width="9" customWidth="1"/>
    <col min="69" max="69" width="10.6333333333333" customWidth="1"/>
    <col min="74" max="80" width="8.13333333333333" customWidth="1"/>
    <col min="82" max="82" width="10.6333333333333" customWidth="1"/>
    <col min="83" max="83" width="9.63333333333333" customWidth="1"/>
    <col min="86" max="86" width="9.63333333333333" customWidth="1"/>
    <col min="88" max="88" width="9.63333333333333" customWidth="1"/>
    <col min="89" max="89" width="8.13333333333333" customWidth="1"/>
    <col min="92" max="97" width="8.13333333333333" customWidth="1"/>
    <col min="98" max="99" width="9.63333333333333" customWidth="1"/>
    <col min="101" max="101" width="5.88333333333333" customWidth="1"/>
    <col min="103" max="103" width="6.5" customWidth="1"/>
    <col min="104" max="104" width="7" customWidth="1"/>
    <col min="110" max="110" width="5.75" customWidth="1"/>
    <col min="112" max="114" width="8.13333333333333" customWidth="1"/>
  </cols>
  <sheetData>
    <row r="1" ht="15.75" customHeight="1" spans="1:115">
      <c r="A1" s="40" t="s">
        <v>209</v>
      </c>
      <c r="B1" s="40"/>
      <c r="C1" s="40"/>
      <c r="D1" s="40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7"/>
      <c r="AJ1" s="137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42"/>
    </row>
    <row r="2" ht="33.75" customHeight="1" spans="1:115">
      <c r="A2" s="132" t="s">
        <v>210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</row>
    <row r="3" ht="15.75" customHeight="1" spans="1:115">
      <c r="A3" s="42" t="s">
        <v>2</v>
      </c>
      <c r="B3" s="42" t="s">
        <v>123</v>
      </c>
      <c r="C3" s="42" t="s">
        <v>123</v>
      </c>
      <c r="D3" s="42"/>
      <c r="E3" s="42"/>
      <c r="F3" s="133" t="s">
        <v>26</v>
      </c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43" t="s">
        <v>3</v>
      </c>
    </row>
    <row r="4" spans="1:115">
      <c r="A4" s="45" t="s">
        <v>6</v>
      </c>
      <c r="B4" s="45"/>
      <c r="C4" s="45"/>
      <c r="D4" s="45"/>
      <c r="E4" s="45"/>
      <c r="F4" s="46" t="s">
        <v>192</v>
      </c>
      <c r="G4" s="46" t="s">
        <v>128</v>
      </c>
      <c r="H4" s="46"/>
      <c r="I4" s="46"/>
      <c r="J4" s="46"/>
      <c r="K4" s="57" t="s">
        <v>211</v>
      </c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 t="s">
        <v>212</v>
      </c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 t="s">
        <v>213</v>
      </c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 t="s">
        <v>214</v>
      </c>
      <c r="BO4" s="57"/>
      <c r="BP4" s="57"/>
      <c r="BQ4" s="57" t="s">
        <v>215</v>
      </c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 t="s">
        <v>216</v>
      </c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141" t="s">
        <v>217</v>
      </c>
      <c r="CV4" s="141"/>
      <c r="CW4" s="141"/>
      <c r="CX4" s="141" t="s">
        <v>218</v>
      </c>
      <c r="CY4" s="141"/>
      <c r="CZ4" s="141"/>
      <c r="DA4" s="141"/>
      <c r="DB4" s="141"/>
      <c r="DC4" s="141"/>
      <c r="DD4" s="141" t="s">
        <v>219</v>
      </c>
      <c r="DE4" s="141"/>
      <c r="DF4" s="141"/>
      <c r="DG4" s="57" t="s">
        <v>220</v>
      </c>
      <c r="DH4" s="57"/>
      <c r="DI4" s="57"/>
      <c r="DJ4" s="57"/>
      <c r="DK4" s="57"/>
    </row>
    <row r="5" spans="1:115">
      <c r="A5" s="45" t="s">
        <v>80</v>
      </c>
      <c r="B5" s="45"/>
      <c r="C5" s="45"/>
      <c r="D5" s="45" t="s">
        <v>81</v>
      </c>
      <c r="E5" s="46" t="s">
        <v>120</v>
      </c>
      <c r="F5" s="46"/>
      <c r="G5" s="46" t="s">
        <v>70</v>
      </c>
      <c r="H5" s="46" t="s">
        <v>221</v>
      </c>
      <c r="I5" s="46" t="s">
        <v>194</v>
      </c>
      <c r="J5" s="46"/>
      <c r="K5" s="46" t="s">
        <v>70</v>
      </c>
      <c r="L5" s="46" t="s">
        <v>222</v>
      </c>
      <c r="M5" s="46" t="s">
        <v>223</v>
      </c>
      <c r="N5" s="46" t="s">
        <v>224</v>
      </c>
      <c r="O5" s="46" t="s">
        <v>225</v>
      </c>
      <c r="P5" s="46" t="s">
        <v>226</v>
      </c>
      <c r="Q5" s="46" t="s">
        <v>227</v>
      </c>
      <c r="R5" s="46" t="s">
        <v>228</v>
      </c>
      <c r="S5" s="46" t="s">
        <v>229</v>
      </c>
      <c r="T5" s="46" t="s">
        <v>230</v>
      </c>
      <c r="U5" s="46" t="s">
        <v>231</v>
      </c>
      <c r="V5" s="46" t="s">
        <v>232</v>
      </c>
      <c r="W5" s="46" t="s">
        <v>233</v>
      </c>
      <c r="X5" s="46" t="s">
        <v>234</v>
      </c>
      <c r="Y5" s="46" t="s">
        <v>70</v>
      </c>
      <c r="Z5" s="46" t="s">
        <v>235</v>
      </c>
      <c r="AA5" s="46" t="s">
        <v>236</v>
      </c>
      <c r="AB5" s="46" t="s">
        <v>237</v>
      </c>
      <c r="AC5" s="46" t="s">
        <v>238</v>
      </c>
      <c r="AD5" s="46" t="s">
        <v>239</v>
      </c>
      <c r="AE5" s="46" t="s">
        <v>240</v>
      </c>
      <c r="AF5" s="46" t="s">
        <v>241</v>
      </c>
      <c r="AG5" s="46" t="s">
        <v>242</v>
      </c>
      <c r="AH5" s="46" t="s">
        <v>243</v>
      </c>
      <c r="AI5" s="46" t="s">
        <v>244</v>
      </c>
      <c r="AJ5" s="46" t="s">
        <v>245</v>
      </c>
      <c r="AK5" s="46" t="s">
        <v>246</v>
      </c>
      <c r="AL5" s="46" t="s">
        <v>247</v>
      </c>
      <c r="AM5" s="46" t="s">
        <v>248</v>
      </c>
      <c r="AN5" s="46" t="s">
        <v>249</v>
      </c>
      <c r="AO5" s="46" t="s">
        <v>250</v>
      </c>
      <c r="AP5" s="46" t="s">
        <v>251</v>
      </c>
      <c r="AQ5" s="46" t="s">
        <v>252</v>
      </c>
      <c r="AR5" s="46" t="s">
        <v>253</v>
      </c>
      <c r="AS5" s="46" t="s">
        <v>254</v>
      </c>
      <c r="AT5" s="46" t="s">
        <v>255</v>
      </c>
      <c r="AU5" s="46" t="s">
        <v>256</v>
      </c>
      <c r="AV5" s="46" t="s">
        <v>257</v>
      </c>
      <c r="AW5" s="46" t="s">
        <v>258</v>
      </c>
      <c r="AX5" s="46" t="s">
        <v>259</v>
      </c>
      <c r="AY5" s="46" t="s">
        <v>260</v>
      </c>
      <c r="AZ5" s="46" t="s">
        <v>261</v>
      </c>
      <c r="BA5" s="46" t="s">
        <v>70</v>
      </c>
      <c r="BB5" s="46" t="s">
        <v>262</v>
      </c>
      <c r="BC5" s="46" t="s">
        <v>263</v>
      </c>
      <c r="BD5" s="46" t="s">
        <v>264</v>
      </c>
      <c r="BE5" s="46" t="s">
        <v>265</v>
      </c>
      <c r="BF5" s="46" t="s">
        <v>266</v>
      </c>
      <c r="BG5" s="46" t="s">
        <v>267</v>
      </c>
      <c r="BH5" s="46" t="s">
        <v>268</v>
      </c>
      <c r="BI5" s="46" t="s">
        <v>269</v>
      </c>
      <c r="BJ5" s="46" t="s">
        <v>270</v>
      </c>
      <c r="BK5" s="46" t="s">
        <v>271</v>
      </c>
      <c r="BL5" s="62" t="s">
        <v>272</v>
      </c>
      <c r="BM5" s="46" t="s">
        <v>273</v>
      </c>
      <c r="BN5" s="46" t="s">
        <v>70</v>
      </c>
      <c r="BO5" s="46" t="s">
        <v>274</v>
      </c>
      <c r="BP5" s="46" t="s">
        <v>275</v>
      </c>
      <c r="BQ5" s="46" t="s">
        <v>70</v>
      </c>
      <c r="BR5" s="46" t="s">
        <v>276</v>
      </c>
      <c r="BS5" s="46" t="s">
        <v>277</v>
      </c>
      <c r="BT5" s="46" t="s">
        <v>278</v>
      </c>
      <c r="BU5" s="46" t="s">
        <v>279</v>
      </c>
      <c r="BV5" s="46" t="s">
        <v>280</v>
      </c>
      <c r="BW5" s="46" t="s">
        <v>281</v>
      </c>
      <c r="BX5" s="46" t="s">
        <v>282</v>
      </c>
      <c r="BY5" s="46" t="s">
        <v>283</v>
      </c>
      <c r="BZ5" s="46" t="s">
        <v>284</v>
      </c>
      <c r="CA5" s="46" t="s">
        <v>285</v>
      </c>
      <c r="CB5" s="46" t="s">
        <v>286</v>
      </c>
      <c r="CC5" s="46" t="s">
        <v>287</v>
      </c>
      <c r="CD5" s="46" t="s">
        <v>70</v>
      </c>
      <c r="CE5" s="46" t="s">
        <v>276</v>
      </c>
      <c r="CF5" s="46" t="s">
        <v>277</v>
      </c>
      <c r="CG5" s="46" t="s">
        <v>278</v>
      </c>
      <c r="CH5" s="46" t="s">
        <v>279</v>
      </c>
      <c r="CI5" s="46" t="s">
        <v>280</v>
      </c>
      <c r="CJ5" s="46" t="s">
        <v>281</v>
      </c>
      <c r="CK5" s="46" t="s">
        <v>282</v>
      </c>
      <c r="CL5" s="46" t="s">
        <v>288</v>
      </c>
      <c r="CM5" s="46" t="s">
        <v>289</v>
      </c>
      <c r="CN5" s="46" t="s">
        <v>290</v>
      </c>
      <c r="CO5" s="46" t="s">
        <v>291</v>
      </c>
      <c r="CP5" s="46" t="s">
        <v>283</v>
      </c>
      <c r="CQ5" s="46" t="s">
        <v>284</v>
      </c>
      <c r="CR5" s="46" t="s">
        <v>285</v>
      </c>
      <c r="CS5" s="46" t="s">
        <v>286</v>
      </c>
      <c r="CT5" s="46" t="s">
        <v>292</v>
      </c>
      <c r="CU5" s="46" t="s">
        <v>70</v>
      </c>
      <c r="CV5" s="46" t="s">
        <v>293</v>
      </c>
      <c r="CW5" s="46" t="s">
        <v>294</v>
      </c>
      <c r="CX5" s="46" t="s">
        <v>70</v>
      </c>
      <c r="CY5" s="46" t="s">
        <v>293</v>
      </c>
      <c r="CZ5" s="46" t="s">
        <v>295</v>
      </c>
      <c r="DA5" s="46" t="s">
        <v>296</v>
      </c>
      <c r="DB5" s="46" t="s">
        <v>297</v>
      </c>
      <c r="DC5" s="46" t="s">
        <v>298</v>
      </c>
      <c r="DD5" s="46" t="s">
        <v>70</v>
      </c>
      <c r="DE5" s="46" t="s">
        <v>299</v>
      </c>
      <c r="DF5" s="46" t="s">
        <v>300</v>
      </c>
      <c r="DG5" s="46" t="s">
        <v>70</v>
      </c>
      <c r="DH5" s="46" t="s">
        <v>301</v>
      </c>
      <c r="DI5" s="46" t="s">
        <v>302</v>
      </c>
      <c r="DJ5" s="46" t="s">
        <v>303</v>
      </c>
      <c r="DK5" s="46" t="s">
        <v>220</v>
      </c>
    </row>
    <row r="6" ht="40.5" customHeight="1" spans="1:115">
      <c r="A6" s="46" t="s">
        <v>90</v>
      </c>
      <c r="B6" s="47" t="s">
        <v>91</v>
      </c>
      <c r="C6" s="46" t="s">
        <v>92</v>
      </c>
      <c r="D6" s="45"/>
      <c r="E6" s="46"/>
      <c r="F6" s="46"/>
      <c r="G6" s="46"/>
      <c r="H6" s="46"/>
      <c r="I6" s="46" t="s">
        <v>304</v>
      </c>
      <c r="J6" s="46" t="s">
        <v>200</v>
      </c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140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</row>
    <row r="7" s="83" customFormat="1" ht="18" customHeight="1" spans="1:115">
      <c r="A7" s="134" t="s">
        <v>26</v>
      </c>
      <c r="B7" s="134" t="s">
        <v>26</v>
      </c>
      <c r="C7" s="134" t="s">
        <v>26</v>
      </c>
      <c r="D7" s="134" t="s">
        <v>26</v>
      </c>
      <c r="E7" s="134" t="s">
        <v>70</v>
      </c>
      <c r="F7" s="135">
        <f t="shared" ref="F7:F13" si="0">SUM(K7,Y7,BA7,BN7,BQ7,CD7,CU7,CX7,DD7,DG7,)</f>
        <v>3289586</v>
      </c>
      <c r="G7" s="136">
        <f t="shared" ref="G7:G13" si="1">SUM(H7:J7)</f>
        <v>3289586</v>
      </c>
      <c r="H7" s="136">
        <v>3289586</v>
      </c>
      <c r="I7" s="136">
        <v>0</v>
      </c>
      <c r="J7" s="136">
        <v>0</v>
      </c>
      <c r="K7" s="136">
        <v>2562083</v>
      </c>
      <c r="L7" s="136">
        <v>873576</v>
      </c>
      <c r="M7" s="136">
        <v>19536</v>
      </c>
      <c r="N7" s="136">
        <v>0</v>
      </c>
      <c r="O7" s="136">
        <v>0</v>
      </c>
      <c r="P7" s="136">
        <v>574914</v>
      </c>
      <c r="Q7" s="136">
        <v>234884</v>
      </c>
      <c r="R7" s="136">
        <v>0</v>
      </c>
      <c r="S7" s="136">
        <v>117442</v>
      </c>
      <c r="T7" s="136">
        <v>0</v>
      </c>
      <c r="U7" s="136">
        <v>23488</v>
      </c>
      <c r="V7" s="136">
        <v>234243</v>
      </c>
      <c r="W7" s="136">
        <v>0</v>
      </c>
      <c r="X7" s="136">
        <v>484000</v>
      </c>
      <c r="Y7" s="136">
        <v>727503</v>
      </c>
      <c r="Z7" s="136">
        <v>18000</v>
      </c>
      <c r="AA7" s="136">
        <v>27000</v>
      </c>
      <c r="AB7" s="136">
        <v>9000</v>
      </c>
      <c r="AC7" s="136">
        <v>0</v>
      </c>
      <c r="AD7" s="136">
        <v>7200</v>
      </c>
      <c r="AE7" s="136">
        <v>15300</v>
      </c>
      <c r="AF7" s="136">
        <v>13500</v>
      </c>
      <c r="AG7" s="136">
        <v>0</v>
      </c>
      <c r="AH7" s="136">
        <v>0</v>
      </c>
      <c r="AI7" s="136">
        <v>45000</v>
      </c>
      <c r="AJ7" s="136">
        <v>0</v>
      </c>
      <c r="AK7" s="136">
        <v>0</v>
      </c>
      <c r="AL7" s="136">
        <v>0</v>
      </c>
      <c r="AM7" s="136">
        <v>0</v>
      </c>
      <c r="AN7" s="136">
        <v>9000</v>
      </c>
      <c r="AO7" s="136">
        <v>27000</v>
      </c>
      <c r="AP7" s="136">
        <v>0</v>
      </c>
      <c r="AQ7" s="136">
        <v>0</v>
      </c>
      <c r="AR7" s="136">
        <v>0</v>
      </c>
      <c r="AS7" s="136">
        <v>0</v>
      </c>
      <c r="AT7" s="136">
        <v>0</v>
      </c>
      <c r="AU7" s="136">
        <v>0</v>
      </c>
      <c r="AV7" s="136">
        <v>0</v>
      </c>
      <c r="AW7" s="136">
        <v>27000</v>
      </c>
      <c r="AX7" s="136">
        <v>0</v>
      </c>
      <c r="AY7" s="136">
        <v>0</v>
      </c>
      <c r="AZ7" s="136">
        <v>9503</v>
      </c>
      <c r="BA7" s="136">
        <v>0</v>
      </c>
      <c r="BB7" s="136">
        <v>0</v>
      </c>
      <c r="BC7" s="136">
        <v>0</v>
      </c>
      <c r="BD7" s="136">
        <v>0</v>
      </c>
      <c r="BE7" s="136">
        <v>0</v>
      </c>
      <c r="BF7" s="136">
        <v>0</v>
      </c>
      <c r="BG7" s="136">
        <v>0</v>
      </c>
      <c r="BH7" s="136">
        <v>0</v>
      </c>
      <c r="BI7" s="136">
        <v>0</v>
      </c>
      <c r="BJ7" s="136">
        <v>0</v>
      </c>
      <c r="BK7" s="136">
        <v>0</v>
      </c>
      <c r="BL7" s="136">
        <v>0</v>
      </c>
      <c r="BM7" s="136">
        <v>0</v>
      </c>
      <c r="BN7" s="136">
        <v>0</v>
      </c>
      <c r="BO7" s="136">
        <v>0</v>
      </c>
      <c r="BP7" s="136">
        <v>0</v>
      </c>
      <c r="BQ7" s="136">
        <v>0</v>
      </c>
      <c r="BR7" s="136">
        <v>0</v>
      </c>
      <c r="BS7" s="136">
        <v>0</v>
      </c>
      <c r="BT7" s="136">
        <v>0</v>
      </c>
      <c r="BU7" s="136">
        <v>0</v>
      </c>
      <c r="BV7" s="136">
        <v>0</v>
      </c>
      <c r="BW7" s="136">
        <v>0</v>
      </c>
      <c r="BX7" s="136">
        <v>0</v>
      </c>
      <c r="BY7" s="136">
        <v>0</v>
      </c>
      <c r="BZ7" s="136">
        <v>0</v>
      </c>
      <c r="CA7" s="136">
        <v>0</v>
      </c>
      <c r="CB7" s="136">
        <v>0</v>
      </c>
      <c r="CC7" s="136">
        <v>0</v>
      </c>
      <c r="CD7" s="136">
        <v>0</v>
      </c>
      <c r="CE7" s="136">
        <v>0</v>
      </c>
      <c r="CF7" s="136">
        <v>0</v>
      </c>
      <c r="CG7" s="136">
        <v>0</v>
      </c>
      <c r="CH7" s="136">
        <v>0</v>
      </c>
      <c r="CI7" s="136">
        <v>0</v>
      </c>
      <c r="CJ7" s="136">
        <v>0</v>
      </c>
      <c r="CK7" s="136">
        <v>0</v>
      </c>
      <c r="CL7" s="136">
        <v>0</v>
      </c>
      <c r="CM7" s="136">
        <v>0</v>
      </c>
      <c r="CN7" s="136">
        <v>0</v>
      </c>
      <c r="CO7" s="136">
        <v>0</v>
      </c>
      <c r="CP7" s="136">
        <v>0</v>
      </c>
      <c r="CQ7" s="136">
        <v>0</v>
      </c>
      <c r="CR7" s="136">
        <v>0</v>
      </c>
      <c r="CS7" s="136">
        <v>0</v>
      </c>
      <c r="CT7" s="136">
        <v>0</v>
      </c>
      <c r="CU7" s="136">
        <v>0</v>
      </c>
      <c r="CV7" s="136">
        <v>0</v>
      </c>
      <c r="CW7" s="136">
        <v>0</v>
      </c>
      <c r="CX7" s="136">
        <v>0</v>
      </c>
      <c r="CY7" s="136">
        <v>0</v>
      </c>
      <c r="CZ7" s="136">
        <v>0</v>
      </c>
      <c r="DA7" s="136">
        <v>0</v>
      </c>
      <c r="DB7" s="136">
        <v>0</v>
      </c>
      <c r="DC7" s="136">
        <v>0</v>
      </c>
      <c r="DD7" s="136">
        <v>0</v>
      </c>
      <c r="DE7" s="136">
        <v>0</v>
      </c>
      <c r="DF7" s="136">
        <v>0</v>
      </c>
      <c r="DG7" s="136">
        <v>0</v>
      </c>
      <c r="DH7" s="136">
        <v>0</v>
      </c>
      <c r="DI7" s="136">
        <v>0</v>
      </c>
      <c r="DJ7" s="136">
        <v>0</v>
      </c>
      <c r="DK7" s="143">
        <v>0</v>
      </c>
    </row>
    <row r="8" s="83" customFormat="1" ht="18" customHeight="1" spans="1:115">
      <c r="A8" s="134" t="s">
        <v>26</v>
      </c>
      <c r="B8" s="134" t="s">
        <v>26</v>
      </c>
      <c r="C8" s="134" t="s">
        <v>26</v>
      </c>
      <c r="D8" s="134" t="s">
        <v>26</v>
      </c>
      <c r="E8" s="134" t="s">
        <v>93</v>
      </c>
      <c r="F8" s="135">
        <f t="shared" si="0"/>
        <v>3289586</v>
      </c>
      <c r="G8" s="136">
        <f t="shared" si="1"/>
        <v>3289586</v>
      </c>
      <c r="H8" s="136">
        <v>3289586</v>
      </c>
      <c r="I8" s="136">
        <v>0</v>
      </c>
      <c r="J8" s="136">
        <v>0</v>
      </c>
      <c r="K8" s="136">
        <v>2562083</v>
      </c>
      <c r="L8" s="136">
        <v>873576</v>
      </c>
      <c r="M8" s="136">
        <v>19536</v>
      </c>
      <c r="N8" s="136">
        <v>0</v>
      </c>
      <c r="O8" s="136">
        <v>0</v>
      </c>
      <c r="P8" s="136">
        <v>574914</v>
      </c>
      <c r="Q8" s="136">
        <v>234884</v>
      </c>
      <c r="R8" s="136">
        <v>0</v>
      </c>
      <c r="S8" s="136">
        <v>117442</v>
      </c>
      <c r="T8" s="136">
        <v>0</v>
      </c>
      <c r="U8" s="136">
        <v>23488</v>
      </c>
      <c r="V8" s="136">
        <v>234243</v>
      </c>
      <c r="W8" s="136">
        <v>0</v>
      </c>
      <c r="X8" s="136">
        <v>484000</v>
      </c>
      <c r="Y8" s="136">
        <v>727503</v>
      </c>
      <c r="Z8" s="136">
        <v>18000</v>
      </c>
      <c r="AA8" s="136">
        <v>27000</v>
      </c>
      <c r="AB8" s="136">
        <v>9000</v>
      </c>
      <c r="AC8" s="136">
        <v>0</v>
      </c>
      <c r="AD8" s="136">
        <v>7200</v>
      </c>
      <c r="AE8" s="136">
        <v>15300</v>
      </c>
      <c r="AF8" s="136">
        <v>13500</v>
      </c>
      <c r="AG8" s="136">
        <v>0</v>
      </c>
      <c r="AH8" s="136">
        <v>0</v>
      </c>
      <c r="AI8" s="136">
        <v>45000</v>
      </c>
      <c r="AJ8" s="136">
        <v>0</v>
      </c>
      <c r="AK8" s="136">
        <v>0</v>
      </c>
      <c r="AL8" s="136">
        <v>0</v>
      </c>
      <c r="AM8" s="136">
        <v>0</v>
      </c>
      <c r="AN8" s="136">
        <v>9000</v>
      </c>
      <c r="AO8" s="136">
        <v>27000</v>
      </c>
      <c r="AP8" s="136">
        <v>0</v>
      </c>
      <c r="AQ8" s="136">
        <v>0</v>
      </c>
      <c r="AR8" s="136">
        <v>0</v>
      </c>
      <c r="AS8" s="136">
        <v>0</v>
      </c>
      <c r="AT8" s="136">
        <v>0</v>
      </c>
      <c r="AU8" s="136">
        <v>0</v>
      </c>
      <c r="AV8" s="136">
        <v>0</v>
      </c>
      <c r="AW8" s="136">
        <v>27000</v>
      </c>
      <c r="AX8" s="136">
        <v>0</v>
      </c>
      <c r="AY8" s="136">
        <v>0</v>
      </c>
      <c r="AZ8" s="136">
        <v>9503</v>
      </c>
      <c r="BA8" s="136">
        <v>0</v>
      </c>
      <c r="BB8" s="136">
        <v>0</v>
      </c>
      <c r="BC8" s="136">
        <v>0</v>
      </c>
      <c r="BD8" s="136">
        <v>0</v>
      </c>
      <c r="BE8" s="136">
        <v>0</v>
      </c>
      <c r="BF8" s="136">
        <v>0</v>
      </c>
      <c r="BG8" s="136">
        <v>0</v>
      </c>
      <c r="BH8" s="136">
        <v>0</v>
      </c>
      <c r="BI8" s="136">
        <v>0</v>
      </c>
      <c r="BJ8" s="136">
        <v>0</v>
      </c>
      <c r="BK8" s="136">
        <v>0</v>
      </c>
      <c r="BL8" s="136">
        <v>0</v>
      </c>
      <c r="BM8" s="136">
        <v>0</v>
      </c>
      <c r="BN8" s="136">
        <v>0</v>
      </c>
      <c r="BO8" s="136">
        <v>0</v>
      </c>
      <c r="BP8" s="136">
        <v>0</v>
      </c>
      <c r="BQ8" s="136">
        <v>0</v>
      </c>
      <c r="BR8" s="136">
        <v>0</v>
      </c>
      <c r="BS8" s="136">
        <v>0</v>
      </c>
      <c r="BT8" s="136">
        <v>0</v>
      </c>
      <c r="BU8" s="136">
        <v>0</v>
      </c>
      <c r="BV8" s="136">
        <v>0</v>
      </c>
      <c r="BW8" s="136">
        <v>0</v>
      </c>
      <c r="BX8" s="136">
        <v>0</v>
      </c>
      <c r="BY8" s="136">
        <v>0</v>
      </c>
      <c r="BZ8" s="136">
        <v>0</v>
      </c>
      <c r="CA8" s="136">
        <v>0</v>
      </c>
      <c r="CB8" s="136">
        <v>0</v>
      </c>
      <c r="CC8" s="136">
        <v>0</v>
      </c>
      <c r="CD8" s="136">
        <v>0</v>
      </c>
      <c r="CE8" s="136">
        <v>0</v>
      </c>
      <c r="CF8" s="136">
        <v>0</v>
      </c>
      <c r="CG8" s="136">
        <v>0</v>
      </c>
      <c r="CH8" s="136">
        <v>0</v>
      </c>
      <c r="CI8" s="136">
        <v>0</v>
      </c>
      <c r="CJ8" s="136">
        <v>0</v>
      </c>
      <c r="CK8" s="136">
        <v>0</v>
      </c>
      <c r="CL8" s="136">
        <v>0</v>
      </c>
      <c r="CM8" s="136">
        <v>0</v>
      </c>
      <c r="CN8" s="136">
        <v>0</v>
      </c>
      <c r="CO8" s="136">
        <v>0</v>
      </c>
      <c r="CP8" s="136">
        <v>0</v>
      </c>
      <c r="CQ8" s="136">
        <v>0</v>
      </c>
      <c r="CR8" s="136">
        <v>0</v>
      </c>
      <c r="CS8" s="136">
        <v>0</v>
      </c>
      <c r="CT8" s="136">
        <v>0</v>
      </c>
      <c r="CU8" s="136">
        <v>0</v>
      </c>
      <c r="CV8" s="136">
        <v>0</v>
      </c>
      <c r="CW8" s="136">
        <v>0</v>
      </c>
      <c r="CX8" s="136">
        <v>0</v>
      </c>
      <c r="CY8" s="136">
        <v>0</v>
      </c>
      <c r="CZ8" s="136">
        <v>0</v>
      </c>
      <c r="DA8" s="136">
        <v>0</v>
      </c>
      <c r="DB8" s="136">
        <v>0</v>
      </c>
      <c r="DC8" s="136">
        <v>0</v>
      </c>
      <c r="DD8" s="136">
        <v>0</v>
      </c>
      <c r="DE8" s="136">
        <v>0</v>
      </c>
      <c r="DF8" s="136">
        <v>0</v>
      </c>
      <c r="DG8" s="136">
        <v>0</v>
      </c>
      <c r="DH8" s="136">
        <v>0</v>
      </c>
      <c r="DI8" s="136">
        <v>0</v>
      </c>
      <c r="DJ8" s="136">
        <v>0</v>
      </c>
      <c r="DK8" s="143">
        <v>0</v>
      </c>
    </row>
    <row r="9" s="83" customFormat="1" ht="18" customHeight="1" spans="1:115">
      <c r="A9" s="134" t="s">
        <v>26</v>
      </c>
      <c r="B9" s="134" t="s">
        <v>26</v>
      </c>
      <c r="C9" s="134" t="s">
        <v>26</v>
      </c>
      <c r="D9" s="134" t="s">
        <v>94</v>
      </c>
      <c r="E9" s="134" t="s">
        <v>95</v>
      </c>
      <c r="F9" s="135">
        <f t="shared" si="0"/>
        <v>3289586</v>
      </c>
      <c r="G9" s="136">
        <f t="shared" si="1"/>
        <v>3289586</v>
      </c>
      <c r="H9" s="136">
        <v>3289586</v>
      </c>
      <c r="I9" s="136">
        <v>0</v>
      </c>
      <c r="J9" s="136">
        <v>0</v>
      </c>
      <c r="K9" s="136">
        <v>2562083</v>
      </c>
      <c r="L9" s="136">
        <v>873576</v>
      </c>
      <c r="M9" s="136">
        <v>19536</v>
      </c>
      <c r="N9" s="136">
        <v>0</v>
      </c>
      <c r="O9" s="136">
        <v>0</v>
      </c>
      <c r="P9" s="136">
        <v>574914</v>
      </c>
      <c r="Q9" s="136">
        <v>234884</v>
      </c>
      <c r="R9" s="136">
        <v>0</v>
      </c>
      <c r="S9" s="136">
        <v>117442</v>
      </c>
      <c r="T9" s="136">
        <v>0</v>
      </c>
      <c r="U9" s="136">
        <v>23488</v>
      </c>
      <c r="V9" s="136">
        <v>234243</v>
      </c>
      <c r="W9" s="136">
        <v>0</v>
      </c>
      <c r="X9" s="136">
        <v>484000</v>
      </c>
      <c r="Y9" s="136">
        <v>727503</v>
      </c>
      <c r="Z9" s="136">
        <v>18000</v>
      </c>
      <c r="AA9" s="136">
        <v>27000</v>
      </c>
      <c r="AB9" s="136">
        <v>9000</v>
      </c>
      <c r="AC9" s="136">
        <v>0</v>
      </c>
      <c r="AD9" s="136">
        <v>7200</v>
      </c>
      <c r="AE9" s="136">
        <v>15300</v>
      </c>
      <c r="AF9" s="136">
        <v>13500</v>
      </c>
      <c r="AG9" s="136">
        <v>0</v>
      </c>
      <c r="AH9" s="136">
        <v>0</v>
      </c>
      <c r="AI9" s="136">
        <v>45000</v>
      </c>
      <c r="AJ9" s="136">
        <v>0</v>
      </c>
      <c r="AK9" s="136">
        <v>0</v>
      </c>
      <c r="AL9" s="136">
        <v>0</v>
      </c>
      <c r="AM9" s="136">
        <v>0</v>
      </c>
      <c r="AN9" s="136">
        <v>9000</v>
      </c>
      <c r="AO9" s="136">
        <v>27000</v>
      </c>
      <c r="AP9" s="136">
        <v>0</v>
      </c>
      <c r="AQ9" s="136">
        <v>0</v>
      </c>
      <c r="AR9" s="136">
        <v>0</v>
      </c>
      <c r="AS9" s="136">
        <v>0</v>
      </c>
      <c r="AT9" s="136">
        <v>0</v>
      </c>
      <c r="AU9" s="136">
        <v>0</v>
      </c>
      <c r="AV9" s="136">
        <v>0</v>
      </c>
      <c r="AW9" s="136">
        <v>27000</v>
      </c>
      <c r="AX9" s="136">
        <v>0</v>
      </c>
      <c r="AY9" s="136">
        <v>0</v>
      </c>
      <c r="AZ9" s="136">
        <v>9503</v>
      </c>
      <c r="BA9" s="136">
        <v>0</v>
      </c>
      <c r="BB9" s="136">
        <v>0</v>
      </c>
      <c r="BC9" s="136">
        <v>0</v>
      </c>
      <c r="BD9" s="136">
        <v>0</v>
      </c>
      <c r="BE9" s="136">
        <v>0</v>
      </c>
      <c r="BF9" s="136">
        <v>0</v>
      </c>
      <c r="BG9" s="136">
        <v>0</v>
      </c>
      <c r="BH9" s="136">
        <v>0</v>
      </c>
      <c r="BI9" s="136">
        <v>0</v>
      </c>
      <c r="BJ9" s="136">
        <v>0</v>
      </c>
      <c r="BK9" s="136">
        <v>0</v>
      </c>
      <c r="BL9" s="136">
        <v>0</v>
      </c>
      <c r="BM9" s="136">
        <v>0</v>
      </c>
      <c r="BN9" s="136">
        <v>0</v>
      </c>
      <c r="BO9" s="136">
        <v>0</v>
      </c>
      <c r="BP9" s="136">
        <v>0</v>
      </c>
      <c r="BQ9" s="136">
        <v>0</v>
      </c>
      <c r="BR9" s="136">
        <v>0</v>
      </c>
      <c r="BS9" s="136">
        <v>0</v>
      </c>
      <c r="BT9" s="136">
        <v>0</v>
      </c>
      <c r="BU9" s="136">
        <v>0</v>
      </c>
      <c r="BV9" s="136">
        <v>0</v>
      </c>
      <c r="BW9" s="136">
        <v>0</v>
      </c>
      <c r="BX9" s="136">
        <v>0</v>
      </c>
      <c r="BY9" s="136">
        <v>0</v>
      </c>
      <c r="BZ9" s="136">
        <v>0</v>
      </c>
      <c r="CA9" s="136">
        <v>0</v>
      </c>
      <c r="CB9" s="136">
        <v>0</v>
      </c>
      <c r="CC9" s="136">
        <v>0</v>
      </c>
      <c r="CD9" s="136">
        <v>0</v>
      </c>
      <c r="CE9" s="136">
        <v>0</v>
      </c>
      <c r="CF9" s="136">
        <v>0</v>
      </c>
      <c r="CG9" s="136">
        <v>0</v>
      </c>
      <c r="CH9" s="136">
        <v>0</v>
      </c>
      <c r="CI9" s="136">
        <v>0</v>
      </c>
      <c r="CJ9" s="136">
        <v>0</v>
      </c>
      <c r="CK9" s="136">
        <v>0</v>
      </c>
      <c r="CL9" s="136">
        <v>0</v>
      </c>
      <c r="CM9" s="136">
        <v>0</v>
      </c>
      <c r="CN9" s="136">
        <v>0</v>
      </c>
      <c r="CO9" s="136">
        <v>0</v>
      </c>
      <c r="CP9" s="136">
        <v>0</v>
      </c>
      <c r="CQ9" s="136">
        <v>0</v>
      </c>
      <c r="CR9" s="136">
        <v>0</v>
      </c>
      <c r="CS9" s="136">
        <v>0</v>
      </c>
      <c r="CT9" s="136">
        <v>0</v>
      </c>
      <c r="CU9" s="136">
        <v>0</v>
      </c>
      <c r="CV9" s="136">
        <v>0</v>
      </c>
      <c r="CW9" s="136">
        <v>0</v>
      </c>
      <c r="CX9" s="136">
        <v>0</v>
      </c>
      <c r="CY9" s="136">
        <v>0</v>
      </c>
      <c r="CZ9" s="136">
        <v>0</v>
      </c>
      <c r="DA9" s="136">
        <v>0</v>
      </c>
      <c r="DB9" s="136">
        <v>0</v>
      </c>
      <c r="DC9" s="136">
        <v>0</v>
      </c>
      <c r="DD9" s="136">
        <v>0</v>
      </c>
      <c r="DE9" s="136">
        <v>0</v>
      </c>
      <c r="DF9" s="136">
        <v>0</v>
      </c>
      <c r="DG9" s="136">
        <v>0</v>
      </c>
      <c r="DH9" s="136">
        <v>0</v>
      </c>
      <c r="DI9" s="136">
        <v>0</v>
      </c>
      <c r="DJ9" s="136">
        <v>0</v>
      </c>
      <c r="DK9" s="143">
        <v>0</v>
      </c>
    </row>
    <row r="10" s="83" customFormat="1" ht="18" customHeight="1" spans="1:115">
      <c r="A10" s="134" t="s">
        <v>96</v>
      </c>
      <c r="B10" s="134" t="s">
        <v>97</v>
      </c>
      <c r="C10" s="134" t="s">
        <v>97</v>
      </c>
      <c r="D10" s="134" t="s">
        <v>98</v>
      </c>
      <c r="E10" s="134" t="s">
        <v>99</v>
      </c>
      <c r="F10" s="135">
        <f t="shared" si="0"/>
        <v>234884</v>
      </c>
      <c r="G10" s="136">
        <f t="shared" si="1"/>
        <v>234884</v>
      </c>
      <c r="H10" s="136">
        <v>234884</v>
      </c>
      <c r="I10" s="136">
        <v>0</v>
      </c>
      <c r="J10" s="136">
        <v>0</v>
      </c>
      <c r="K10" s="136">
        <v>234884</v>
      </c>
      <c r="L10" s="136">
        <v>0</v>
      </c>
      <c r="M10" s="136">
        <v>0</v>
      </c>
      <c r="N10" s="136">
        <v>0</v>
      </c>
      <c r="O10" s="136">
        <v>0</v>
      </c>
      <c r="P10" s="136">
        <v>0</v>
      </c>
      <c r="Q10" s="136">
        <v>234884</v>
      </c>
      <c r="R10" s="136">
        <v>0</v>
      </c>
      <c r="S10" s="136">
        <v>0</v>
      </c>
      <c r="T10" s="136">
        <v>0</v>
      </c>
      <c r="U10" s="136">
        <v>0</v>
      </c>
      <c r="V10" s="136">
        <v>0</v>
      </c>
      <c r="W10" s="136">
        <v>0</v>
      </c>
      <c r="X10" s="136">
        <v>0</v>
      </c>
      <c r="Y10" s="136">
        <v>0</v>
      </c>
      <c r="Z10" s="136">
        <v>0</v>
      </c>
      <c r="AA10" s="136">
        <v>0</v>
      </c>
      <c r="AB10" s="136">
        <v>0</v>
      </c>
      <c r="AC10" s="136">
        <v>0</v>
      </c>
      <c r="AD10" s="136">
        <v>0</v>
      </c>
      <c r="AE10" s="136">
        <v>0</v>
      </c>
      <c r="AF10" s="136">
        <v>0</v>
      </c>
      <c r="AG10" s="136">
        <v>0</v>
      </c>
      <c r="AH10" s="136">
        <v>0</v>
      </c>
      <c r="AI10" s="136">
        <v>0</v>
      </c>
      <c r="AJ10" s="136">
        <v>0</v>
      </c>
      <c r="AK10" s="136">
        <v>0</v>
      </c>
      <c r="AL10" s="136">
        <v>0</v>
      </c>
      <c r="AM10" s="136">
        <v>0</v>
      </c>
      <c r="AN10" s="136">
        <v>0</v>
      </c>
      <c r="AO10" s="136">
        <v>0</v>
      </c>
      <c r="AP10" s="136">
        <v>0</v>
      </c>
      <c r="AQ10" s="136">
        <v>0</v>
      </c>
      <c r="AR10" s="136">
        <v>0</v>
      </c>
      <c r="AS10" s="136">
        <v>0</v>
      </c>
      <c r="AT10" s="136">
        <v>0</v>
      </c>
      <c r="AU10" s="136">
        <v>0</v>
      </c>
      <c r="AV10" s="136">
        <v>0</v>
      </c>
      <c r="AW10" s="136">
        <v>0</v>
      </c>
      <c r="AX10" s="136">
        <v>0</v>
      </c>
      <c r="AY10" s="136">
        <v>0</v>
      </c>
      <c r="AZ10" s="136">
        <v>0</v>
      </c>
      <c r="BA10" s="136">
        <v>0</v>
      </c>
      <c r="BB10" s="136">
        <v>0</v>
      </c>
      <c r="BC10" s="136">
        <v>0</v>
      </c>
      <c r="BD10" s="136">
        <v>0</v>
      </c>
      <c r="BE10" s="136">
        <v>0</v>
      </c>
      <c r="BF10" s="136">
        <v>0</v>
      </c>
      <c r="BG10" s="136">
        <v>0</v>
      </c>
      <c r="BH10" s="136">
        <v>0</v>
      </c>
      <c r="BI10" s="136">
        <v>0</v>
      </c>
      <c r="BJ10" s="136">
        <v>0</v>
      </c>
      <c r="BK10" s="136">
        <v>0</v>
      </c>
      <c r="BL10" s="136">
        <v>0</v>
      </c>
      <c r="BM10" s="136">
        <v>0</v>
      </c>
      <c r="BN10" s="136">
        <v>0</v>
      </c>
      <c r="BO10" s="136">
        <v>0</v>
      </c>
      <c r="BP10" s="136">
        <v>0</v>
      </c>
      <c r="BQ10" s="136">
        <v>0</v>
      </c>
      <c r="BR10" s="136">
        <v>0</v>
      </c>
      <c r="BS10" s="136">
        <v>0</v>
      </c>
      <c r="BT10" s="136">
        <v>0</v>
      </c>
      <c r="BU10" s="136">
        <v>0</v>
      </c>
      <c r="BV10" s="136">
        <v>0</v>
      </c>
      <c r="BW10" s="136">
        <v>0</v>
      </c>
      <c r="BX10" s="136">
        <v>0</v>
      </c>
      <c r="BY10" s="136">
        <v>0</v>
      </c>
      <c r="BZ10" s="136">
        <v>0</v>
      </c>
      <c r="CA10" s="136">
        <v>0</v>
      </c>
      <c r="CB10" s="136">
        <v>0</v>
      </c>
      <c r="CC10" s="136">
        <v>0</v>
      </c>
      <c r="CD10" s="136">
        <v>0</v>
      </c>
      <c r="CE10" s="136">
        <v>0</v>
      </c>
      <c r="CF10" s="136">
        <v>0</v>
      </c>
      <c r="CG10" s="136">
        <v>0</v>
      </c>
      <c r="CH10" s="136">
        <v>0</v>
      </c>
      <c r="CI10" s="136">
        <v>0</v>
      </c>
      <c r="CJ10" s="136">
        <v>0</v>
      </c>
      <c r="CK10" s="136">
        <v>0</v>
      </c>
      <c r="CL10" s="136">
        <v>0</v>
      </c>
      <c r="CM10" s="136">
        <v>0</v>
      </c>
      <c r="CN10" s="136">
        <v>0</v>
      </c>
      <c r="CO10" s="136">
        <v>0</v>
      </c>
      <c r="CP10" s="136">
        <v>0</v>
      </c>
      <c r="CQ10" s="136">
        <v>0</v>
      </c>
      <c r="CR10" s="136">
        <v>0</v>
      </c>
      <c r="CS10" s="136">
        <v>0</v>
      </c>
      <c r="CT10" s="136">
        <v>0</v>
      </c>
      <c r="CU10" s="136">
        <v>0</v>
      </c>
      <c r="CV10" s="136">
        <v>0</v>
      </c>
      <c r="CW10" s="136">
        <v>0</v>
      </c>
      <c r="CX10" s="136">
        <v>0</v>
      </c>
      <c r="CY10" s="136">
        <v>0</v>
      </c>
      <c r="CZ10" s="136">
        <v>0</v>
      </c>
      <c r="DA10" s="136">
        <v>0</v>
      </c>
      <c r="DB10" s="136">
        <v>0</v>
      </c>
      <c r="DC10" s="136">
        <v>0</v>
      </c>
      <c r="DD10" s="136">
        <v>0</v>
      </c>
      <c r="DE10" s="136">
        <v>0</v>
      </c>
      <c r="DF10" s="136">
        <v>0</v>
      </c>
      <c r="DG10" s="136">
        <v>0</v>
      </c>
      <c r="DH10" s="136">
        <v>0</v>
      </c>
      <c r="DI10" s="136">
        <v>0</v>
      </c>
      <c r="DJ10" s="136">
        <v>0</v>
      </c>
      <c r="DK10" s="143">
        <v>0</v>
      </c>
    </row>
    <row r="11" s="83" customFormat="1" ht="18" customHeight="1" spans="1:115">
      <c r="A11" s="134" t="s">
        <v>100</v>
      </c>
      <c r="B11" s="134" t="s">
        <v>101</v>
      </c>
      <c r="C11" s="134" t="s">
        <v>102</v>
      </c>
      <c r="D11" s="134" t="s">
        <v>98</v>
      </c>
      <c r="E11" s="134" t="s">
        <v>103</v>
      </c>
      <c r="F11" s="135">
        <f t="shared" si="0"/>
        <v>117442</v>
      </c>
      <c r="G11" s="136">
        <f t="shared" si="1"/>
        <v>117442</v>
      </c>
      <c r="H11" s="136">
        <v>117442</v>
      </c>
      <c r="I11" s="136">
        <v>0</v>
      </c>
      <c r="J11" s="136">
        <v>0</v>
      </c>
      <c r="K11" s="136">
        <v>117442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  <c r="Q11" s="136">
        <v>0</v>
      </c>
      <c r="R11" s="136">
        <v>0</v>
      </c>
      <c r="S11" s="136">
        <v>117442</v>
      </c>
      <c r="T11" s="136">
        <v>0</v>
      </c>
      <c r="U11" s="136">
        <v>0</v>
      </c>
      <c r="V11" s="136">
        <v>0</v>
      </c>
      <c r="W11" s="136">
        <v>0</v>
      </c>
      <c r="X11" s="136">
        <v>0</v>
      </c>
      <c r="Y11" s="136">
        <v>0</v>
      </c>
      <c r="Z11" s="136">
        <v>0</v>
      </c>
      <c r="AA11" s="136">
        <v>0</v>
      </c>
      <c r="AB11" s="136">
        <v>0</v>
      </c>
      <c r="AC11" s="136">
        <v>0</v>
      </c>
      <c r="AD11" s="136">
        <v>0</v>
      </c>
      <c r="AE11" s="136">
        <v>0</v>
      </c>
      <c r="AF11" s="136">
        <v>0</v>
      </c>
      <c r="AG11" s="136">
        <v>0</v>
      </c>
      <c r="AH11" s="136">
        <v>0</v>
      </c>
      <c r="AI11" s="136">
        <v>0</v>
      </c>
      <c r="AJ11" s="136">
        <v>0</v>
      </c>
      <c r="AK11" s="136">
        <v>0</v>
      </c>
      <c r="AL11" s="136">
        <v>0</v>
      </c>
      <c r="AM11" s="136">
        <v>0</v>
      </c>
      <c r="AN11" s="136">
        <v>0</v>
      </c>
      <c r="AO11" s="136">
        <v>0</v>
      </c>
      <c r="AP11" s="136">
        <v>0</v>
      </c>
      <c r="AQ11" s="136">
        <v>0</v>
      </c>
      <c r="AR11" s="136">
        <v>0</v>
      </c>
      <c r="AS11" s="136">
        <v>0</v>
      </c>
      <c r="AT11" s="136">
        <v>0</v>
      </c>
      <c r="AU11" s="136">
        <v>0</v>
      </c>
      <c r="AV11" s="136">
        <v>0</v>
      </c>
      <c r="AW11" s="136">
        <v>0</v>
      </c>
      <c r="AX11" s="136">
        <v>0</v>
      </c>
      <c r="AY11" s="136">
        <v>0</v>
      </c>
      <c r="AZ11" s="136">
        <v>0</v>
      </c>
      <c r="BA11" s="136">
        <v>0</v>
      </c>
      <c r="BB11" s="136">
        <v>0</v>
      </c>
      <c r="BC11" s="136">
        <v>0</v>
      </c>
      <c r="BD11" s="136">
        <v>0</v>
      </c>
      <c r="BE11" s="136">
        <v>0</v>
      </c>
      <c r="BF11" s="136">
        <v>0</v>
      </c>
      <c r="BG11" s="136">
        <v>0</v>
      </c>
      <c r="BH11" s="136">
        <v>0</v>
      </c>
      <c r="BI11" s="136">
        <v>0</v>
      </c>
      <c r="BJ11" s="136">
        <v>0</v>
      </c>
      <c r="BK11" s="136">
        <v>0</v>
      </c>
      <c r="BL11" s="136">
        <v>0</v>
      </c>
      <c r="BM11" s="136">
        <v>0</v>
      </c>
      <c r="BN11" s="136">
        <v>0</v>
      </c>
      <c r="BO11" s="136">
        <v>0</v>
      </c>
      <c r="BP11" s="136">
        <v>0</v>
      </c>
      <c r="BQ11" s="136">
        <v>0</v>
      </c>
      <c r="BR11" s="136">
        <v>0</v>
      </c>
      <c r="BS11" s="136">
        <v>0</v>
      </c>
      <c r="BT11" s="136">
        <v>0</v>
      </c>
      <c r="BU11" s="136">
        <v>0</v>
      </c>
      <c r="BV11" s="136">
        <v>0</v>
      </c>
      <c r="BW11" s="136">
        <v>0</v>
      </c>
      <c r="BX11" s="136">
        <v>0</v>
      </c>
      <c r="BY11" s="136">
        <v>0</v>
      </c>
      <c r="BZ11" s="136">
        <v>0</v>
      </c>
      <c r="CA11" s="136">
        <v>0</v>
      </c>
      <c r="CB11" s="136">
        <v>0</v>
      </c>
      <c r="CC11" s="136">
        <v>0</v>
      </c>
      <c r="CD11" s="136">
        <v>0</v>
      </c>
      <c r="CE11" s="136">
        <v>0</v>
      </c>
      <c r="CF11" s="136">
        <v>0</v>
      </c>
      <c r="CG11" s="136">
        <v>0</v>
      </c>
      <c r="CH11" s="136">
        <v>0</v>
      </c>
      <c r="CI11" s="136">
        <v>0</v>
      </c>
      <c r="CJ11" s="136">
        <v>0</v>
      </c>
      <c r="CK11" s="136">
        <v>0</v>
      </c>
      <c r="CL11" s="136">
        <v>0</v>
      </c>
      <c r="CM11" s="136">
        <v>0</v>
      </c>
      <c r="CN11" s="136">
        <v>0</v>
      </c>
      <c r="CO11" s="136">
        <v>0</v>
      </c>
      <c r="CP11" s="136">
        <v>0</v>
      </c>
      <c r="CQ11" s="136">
        <v>0</v>
      </c>
      <c r="CR11" s="136">
        <v>0</v>
      </c>
      <c r="CS11" s="136">
        <v>0</v>
      </c>
      <c r="CT11" s="136">
        <v>0</v>
      </c>
      <c r="CU11" s="136">
        <v>0</v>
      </c>
      <c r="CV11" s="136">
        <v>0</v>
      </c>
      <c r="CW11" s="136">
        <v>0</v>
      </c>
      <c r="CX11" s="136">
        <v>0</v>
      </c>
      <c r="CY11" s="136">
        <v>0</v>
      </c>
      <c r="CZ11" s="136">
        <v>0</v>
      </c>
      <c r="DA11" s="136">
        <v>0</v>
      </c>
      <c r="DB11" s="136">
        <v>0</v>
      </c>
      <c r="DC11" s="136">
        <v>0</v>
      </c>
      <c r="DD11" s="136">
        <v>0</v>
      </c>
      <c r="DE11" s="136">
        <v>0</v>
      </c>
      <c r="DF11" s="136">
        <v>0</v>
      </c>
      <c r="DG11" s="136">
        <v>0</v>
      </c>
      <c r="DH11" s="136">
        <v>0</v>
      </c>
      <c r="DI11" s="136">
        <v>0</v>
      </c>
      <c r="DJ11" s="136">
        <v>0</v>
      </c>
      <c r="DK11" s="143">
        <v>0</v>
      </c>
    </row>
    <row r="12" s="83" customFormat="1" ht="18" customHeight="1" spans="1:115">
      <c r="A12" s="134" t="s">
        <v>104</v>
      </c>
      <c r="B12" s="134" t="s">
        <v>105</v>
      </c>
      <c r="C12" s="134" t="s">
        <v>106</v>
      </c>
      <c r="D12" s="134" t="s">
        <v>98</v>
      </c>
      <c r="E12" s="134" t="s">
        <v>107</v>
      </c>
      <c r="F12" s="135">
        <f t="shared" si="0"/>
        <v>2703017</v>
      </c>
      <c r="G12" s="136">
        <f t="shared" si="1"/>
        <v>2703017</v>
      </c>
      <c r="H12" s="136">
        <v>2703017</v>
      </c>
      <c r="I12" s="136">
        <v>0</v>
      </c>
      <c r="J12" s="136">
        <v>0</v>
      </c>
      <c r="K12" s="136">
        <v>1975514</v>
      </c>
      <c r="L12" s="136">
        <v>873576</v>
      </c>
      <c r="M12" s="136">
        <v>19536</v>
      </c>
      <c r="N12" s="136">
        <v>0</v>
      </c>
      <c r="O12" s="136">
        <v>0</v>
      </c>
      <c r="P12" s="136">
        <v>574914</v>
      </c>
      <c r="Q12" s="136">
        <v>0</v>
      </c>
      <c r="R12" s="136">
        <v>0</v>
      </c>
      <c r="S12" s="136">
        <v>0</v>
      </c>
      <c r="T12" s="136">
        <v>0</v>
      </c>
      <c r="U12" s="136">
        <v>23488</v>
      </c>
      <c r="V12" s="136">
        <v>0</v>
      </c>
      <c r="W12" s="136">
        <v>0</v>
      </c>
      <c r="X12" s="136">
        <v>484000</v>
      </c>
      <c r="Y12" s="136">
        <v>727503</v>
      </c>
      <c r="Z12" s="136">
        <v>18000</v>
      </c>
      <c r="AA12" s="136">
        <v>27000</v>
      </c>
      <c r="AB12" s="136">
        <v>9000</v>
      </c>
      <c r="AC12" s="136">
        <v>0</v>
      </c>
      <c r="AD12" s="136">
        <v>7200</v>
      </c>
      <c r="AE12" s="136">
        <v>15300</v>
      </c>
      <c r="AF12" s="136">
        <v>13500</v>
      </c>
      <c r="AG12" s="136">
        <v>0</v>
      </c>
      <c r="AH12" s="136">
        <v>0</v>
      </c>
      <c r="AI12" s="136">
        <v>45000</v>
      </c>
      <c r="AJ12" s="136">
        <v>0</v>
      </c>
      <c r="AK12" s="136">
        <v>0</v>
      </c>
      <c r="AL12" s="136">
        <v>0</v>
      </c>
      <c r="AM12" s="136">
        <v>0</v>
      </c>
      <c r="AN12" s="136">
        <v>9000</v>
      </c>
      <c r="AO12" s="136">
        <v>27000</v>
      </c>
      <c r="AP12" s="136">
        <v>0</v>
      </c>
      <c r="AQ12" s="136">
        <v>0</v>
      </c>
      <c r="AR12" s="136">
        <v>0</v>
      </c>
      <c r="AS12" s="136">
        <v>0</v>
      </c>
      <c r="AT12" s="136">
        <v>0</v>
      </c>
      <c r="AU12" s="136">
        <v>0</v>
      </c>
      <c r="AV12" s="136">
        <v>0</v>
      </c>
      <c r="AW12" s="136">
        <v>27000</v>
      </c>
      <c r="AX12" s="136">
        <v>0</v>
      </c>
      <c r="AY12" s="136">
        <v>0</v>
      </c>
      <c r="AZ12" s="136">
        <v>9503</v>
      </c>
      <c r="BA12" s="136">
        <v>0</v>
      </c>
      <c r="BB12" s="136">
        <v>0</v>
      </c>
      <c r="BC12" s="136">
        <v>0</v>
      </c>
      <c r="BD12" s="136">
        <v>0</v>
      </c>
      <c r="BE12" s="136">
        <v>0</v>
      </c>
      <c r="BF12" s="136">
        <v>0</v>
      </c>
      <c r="BG12" s="136">
        <v>0</v>
      </c>
      <c r="BH12" s="136">
        <v>0</v>
      </c>
      <c r="BI12" s="136">
        <v>0</v>
      </c>
      <c r="BJ12" s="136">
        <v>0</v>
      </c>
      <c r="BK12" s="136">
        <v>0</v>
      </c>
      <c r="BL12" s="136">
        <v>0</v>
      </c>
      <c r="BM12" s="136">
        <v>0</v>
      </c>
      <c r="BN12" s="136">
        <v>0</v>
      </c>
      <c r="BO12" s="136">
        <v>0</v>
      </c>
      <c r="BP12" s="136">
        <v>0</v>
      </c>
      <c r="BQ12" s="136">
        <v>0</v>
      </c>
      <c r="BR12" s="136">
        <v>0</v>
      </c>
      <c r="BS12" s="136">
        <v>0</v>
      </c>
      <c r="BT12" s="136">
        <v>0</v>
      </c>
      <c r="BU12" s="136">
        <v>0</v>
      </c>
      <c r="BV12" s="136">
        <v>0</v>
      </c>
      <c r="BW12" s="136">
        <v>0</v>
      </c>
      <c r="BX12" s="136">
        <v>0</v>
      </c>
      <c r="BY12" s="136">
        <v>0</v>
      </c>
      <c r="BZ12" s="136">
        <v>0</v>
      </c>
      <c r="CA12" s="136">
        <v>0</v>
      </c>
      <c r="CB12" s="136">
        <v>0</v>
      </c>
      <c r="CC12" s="136">
        <v>0</v>
      </c>
      <c r="CD12" s="136">
        <v>0</v>
      </c>
      <c r="CE12" s="136">
        <v>0</v>
      </c>
      <c r="CF12" s="136">
        <v>0</v>
      </c>
      <c r="CG12" s="136">
        <v>0</v>
      </c>
      <c r="CH12" s="136">
        <v>0</v>
      </c>
      <c r="CI12" s="136">
        <v>0</v>
      </c>
      <c r="CJ12" s="136">
        <v>0</v>
      </c>
      <c r="CK12" s="136">
        <v>0</v>
      </c>
      <c r="CL12" s="136">
        <v>0</v>
      </c>
      <c r="CM12" s="136">
        <v>0</v>
      </c>
      <c r="CN12" s="136">
        <v>0</v>
      </c>
      <c r="CO12" s="136">
        <v>0</v>
      </c>
      <c r="CP12" s="136">
        <v>0</v>
      </c>
      <c r="CQ12" s="136">
        <v>0</v>
      </c>
      <c r="CR12" s="136">
        <v>0</v>
      </c>
      <c r="CS12" s="136">
        <v>0</v>
      </c>
      <c r="CT12" s="136">
        <v>0</v>
      </c>
      <c r="CU12" s="136">
        <v>0</v>
      </c>
      <c r="CV12" s="136">
        <v>0</v>
      </c>
      <c r="CW12" s="136">
        <v>0</v>
      </c>
      <c r="CX12" s="136">
        <v>0</v>
      </c>
      <c r="CY12" s="136">
        <v>0</v>
      </c>
      <c r="CZ12" s="136">
        <v>0</v>
      </c>
      <c r="DA12" s="136">
        <v>0</v>
      </c>
      <c r="DB12" s="136">
        <v>0</v>
      </c>
      <c r="DC12" s="136">
        <v>0</v>
      </c>
      <c r="DD12" s="136">
        <v>0</v>
      </c>
      <c r="DE12" s="136">
        <v>0</v>
      </c>
      <c r="DF12" s="136">
        <v>0</v>
      </c>
      <c r="DG12" s="136">
        <v>0</v>
      </c>
      <c r="DH12" s="136">
        <v>0</v>
      </c>
      <c r="DI12" s="136">
        <v>0</v>
      </c>
      <c r="DJ12" s="136">
        <v>0</v>
      </c>
      <c r="DK12" s="143">
        <v>0</v>
      </c>
    </row>
    <row r="13" s="83" customFormat="1" ht="18" customHeight="1" spans="1:115">
      <c r="A13" s="134" t="s">
        <v>111</v>
      </c>
      <c r="B13" s="134" t="s">
        <v>102</v>
      </c>
      <c r="C13" s="134" t="s">
        <v>105</v>
      </c>
      <c r="D13" s="134" t="s">
        <v>98</v>
      </c>
      <c r="E13" s="134" t="s">
        <v>113</v>
      </c>
      <c r="F13" s="135">
        <f t="shared" si="0"/>
        <v>234243</v>
      </c>
      <c r="G13" s="136">
        <f t="shared" si="1"/>
        <v>234243</v>
      </c>
      <c r="H13" s="136">
        <v>234243</v>
      </c>
      <c r="I13" s="136">
        <v>0</v>
      </c>
      <c r="J13" s="136">
        <v>0</v>
      </c>
      <c r="K13" s="136">
        <v>234243</v>
      </c>
      <c r="L13" s="136">
        <v>0</v>
      </c>
      <c r="M13" s="136">
        <v>0</v>
      </c>
      <c r="N13" s="136">
        <v>0</v>
      </c>
      <c r="O13" s="136">
        <v>0</v>
      </c>
      <c r="P13" s="136">
        <v>0</v>
      </c>
      <c r="Q13" s="136">
        <v>0</v>
      </c>
      <c r="R13" s="136">
        <v>0</v>
      </c>
      <c r="S13" s="136">
        <v>0</v>
      </c>
      <c r="T13" s="136">
        <v>0</v>
      </c>
      <c r="U13" s="136">
        <v>0</v>
      </c>
      <c r="V13" s="136">
        <v>234243</v>
      </c>
      <c r="W13" s="136">
        <v>0</v>
      </c>
      <c r="X13" s="136">
        <v>0</v>
      </c>
      <c r="Y13" s="136">
        <v>0</v>
      </c>
      <c r="Z13" s="136">
        <v>0</v>
      </c>
      <c r="AA13" s="136">
        <v>0</v>
      </c>
      <c r="AB13" s="136">
        <v>0</v>
      </c>
      <c r="AC13" s="136">
        <v>0</v>
      </c>
      <c r="AD13" s="136">
        <v>0</v>
      </c>
      <c r="AE13" s="136">
        <v>0</v>
      </c>
      <c r="AF13" s="136">
        <v>0</v>
      </c>
      <c r="AG13" s="136">
        <v>0</v>
      </c>
      <c r="AH13" s="136">
        <v>0</v>
      </c>
      <c r="AI13" s="136">
        <v>0</v>
      </c>
      <c r="AJ13" s="136">
        <v>0</v>
      </c>
      <c r="AK13" s="136">
        <v>0</v>
      </c>
      <c r="AL13" s="136">
        <v>0</v>
      </c>
      <c r="AM13" s="136">
        <v>0</v>
      </c>
      <c r="AN13" s="136">
        <v>0</v>
      </c>
      <c r="AO13" s="136">
        <v>0</v>
      </c>
      <c r="AP13" s="136">
        <v>0</v>
      </c>
      <c r="AQ13" s="136">
        <v>0</v>
      </c>
      <c r="AR13" s="136">
        <v>0</v>
      </c>
      <c r="AS13" s="136">
        <v>0</v>
      </c>
      <c r="AT13" s="136">
        <v>0</v>
      </c>
      <c r="AU13" s="136">
        <v>0</v>
      </c>
      <c r="AV13" s="136">
        <v>0</v>
      </c>
      <c r="AW13" s="136">
        <v>0</v>
      </c>
      <c r="AX13" s="136">
        <v>0</v>
      </c>
      <c r="AY13" s="136">
        <v>0</v>
      </c>
      <c r="AZ13" s="136">
        <v>0</v>
      </c>
      <c r="BA13" s="136">
        <v>0</v>
      </c>
      <c r="BB13" s="136">
        <v>0</v>
      </c>
      <c r="BC13" s="136">
        <v>0</v>
      </c>
      <c r="BD13" s="136">
        <v>0</v>
      </c>
      <c r="BE13" s="136">
        <v>0</v>
      </c>
      <c r="BF13" s="136">
        <v>0</v>
      </c>
      <c r="BG13" s="136">
        <v>0</v>
      </c>
      <c r="BH13" s="136">
        <v>0</v>
      </c>
      <c r="BI13" s="136">
        <v>0</v>
      </c>
      <c r="BJ13" s="136">
        <v>0</v>
      </c>
      <c r="BK13" s="136">
        <v>0</v>
      </c>
      <c r="BL13" s="136">
        <v>0</v>
      </c>
      <c r="BM13" s="136">
        <v>0</v>
      </c>
      <c r="BN13" s="136">
        <v>0</v>
      </c>
      <c r="BO13" s="136">
        <v>0</v>
      </c>
      <c r="BP13" s="136">
        <v>0</v>
      </c>
      <c r="BQ13" s="136">
        <v>0</v>
      </c>
      <c r="BR13" s="136">
        <v>0</v>
      </c>
      <c r="BS13" s="136">
        <v>0</v>
      </c>
      <c r="BT13" s="136">
        <v>0</v>
      </c>
      <c r="BU13" s="136">
        <v>0</v>
      </c>
      <c r="BV13" s="136">
        <v>0</v>
      </c>
      <c r="BW13" s="136">
        <v>0</v>
      </c>
      <c r="BX13" s="136">
        <v>0</v>
      </c>
      <c r="BY13" s="136">
        <v>0</v>
      </c>
      <c r="BZ13" s="136">
        <v>0</v>
      </c>
      <c r="CA13" s="136">
        <v>0</v>
      </c>
      <c r="CB13" s="136">
        <v>0</v>
      </c>
      <c r="CC13" s="136">
        <v>0</v>
      </c>
      <c r="CD13" s="136">
        <v>0</v>
      </c>
      <c r="CE13" s="136">
        <v>0</v>
      </c>
      <c r="CF13" s="136">
        <v>0</v>
      </c>
      <c r="CG13" s="136">
        <v>0</v>
      </c>
      <c r="CH13" s="136">
        <v>0</v>
      </c>
      <c r="CI13" s="136">
        <v>0</v>
      </c>
      <c r="CJ13" s="136">
        <v>0</v>
      </c>
      <c r="CK13" s="136">
        <v>0</v>
      </c>
      <c r="CL13" s="136">
        <v>0</v>
      </c>
      <c r="CM13" s="136">
        <v>0</v>
      </c>
      <c r="CN13" s="136">
        <v>0</v>
      </c>
      <c r="CO13" s="136">
        <v>0</v>
      </c>
      <c r="CP13" s="136">
        <v>0</v>
      </c>
      <c r="CQ13" s="136">
        <v>0</v>
      </c>
      <c r="CR13" s="136">
        <v>0</v>
      </c>
      <c r="CS13" s="136">
        <v>0</v>
      </c>
      <c r="CT13" s="136">
        <v>0</v>
      </c>
      <c r="CU13" s="136">
        <v>0</v>
      </c>
      <c r="CV13" s="136">
        <v>0</v>
      </c>
      <c r="CW13" s="136">
        <v>0</v>
      </c>
      <c r="CX13" s="136">
        <v>0</v>
      </c>
      <c r="CY13" s="136">
        <v>0</v>
      </c>
      <c r="CZ13" s="136">
        <v>0</v>
      </c>
      <c r="DA13" s="136">
        <v>0</v>
      </c>
      <c r="DB13" s="136">
        <v>0</v>
      </c>
      <c r="DC13" s="136">
        <v>0</v>
      </c>
      <c r="DD13" s="136">
        <v>0</v>
      </c>
      <c r="DE13" s="136">
        <v>0</v>
      </c>
      <c r="DF13" s="136">
        <v>0</v>
      </c>
      <c r="DG13" s="136">
        <v>0</v>
      </c>
      <c r="DH13" s="136">
        <v>0</v>
      </c>
      <c r="DI13" s="136">
        <v>0</v>
      </c>
      <c r="DJ13" s="136">
        <v>0</v>
      </c>
      <c r="DK13" s="143">
        <v>0</v>
      </c>
    </row>
  </sheetData>
  <mergeCells count="127">
    <mergeCell ref="A1:D1"/>
    <mergeCell ref="A2:DK2"/>
    <mergeCell ref="A3:E3"/>
    <mergeCell ref="A4:E4"/>
    <mergeCell ref="G4:J4"/>
    <mergeCell ref="K4:X4"/>
    <mergeCell ref="Y4:AZ4"/>
    <mergeCell ref="BA4:BM4"/>
    <mergeCell ref="BN4:BP4"/>
    <mergeCell ref="BQ4:CC4"/>
    <mergeCell ref="CD4:CT4"/>
    <mergeCell ref="CU4:CW4"/>
    <mergeCell ref="CX4:DC4"/>
    <mergeCell ref="DD4:DF4"/>
    <mergeCell ref="DG4:DK4"/>
    <mergeCell ref="A5:C5"/>
    <mergeCell ref="I5:J5"/>
    <mergeCell ref="D5:D6"/>
    <mergeCell ref="E5:E6"/>
    <mergeCell ref="F4:F6"/>
    <mergeCell ref="G5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  <mergeCell ref="DI5:DI6"/>
    <mergeCell ref="DJ5:DJ6"/>
    <mergeCell ref="DK5:DK6"/>
  </mergeCells>
  <printOptions horizontalCentered="1"/>
  <pageMargins left="0.7875" right="0.7875" top="0.551388888888889" bottom="0.7875" header="0.590277777777778" footer="0.590277777777778"/>
  <pageSetup paperSize="9" scale="8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showGridLines="0" showZeros="0" workbookViewId="0">
      <selection activeCell="A1" sqref="A1:C1"/>
    </sheetView>
  </sheetViews>
  <sheetFormatPr defaultColWidth="9" defaultRowHeight="14.25" outlineLevelCol="6"/>
  <cols>
    <col min="1" max="1" width="8" customWidth="1"/>
    <col min="2" max="2" width="5.25" customWidth="1"/>
    <col min="3" max="3" width="9" customWidth="1"/>
    <col min="4" max="4" width="61.75" customWidth="1"/>
    <col min="5" max="5" width="25.6333333333333" customWidth="1"/>
    <col min="6" max="7" width="21.6333333333333" customWidth="1"/>
  </cols>
  <sheetData>
    <row r="1" ht="15.75" customHeight="1" spans="1:7">
      <c r="A1" s="104" t="s">
        <v>305</v>
      </c>
      <c r="B1" s="104"/>
      <c r="C1" s="104"/>
      <c r="D1" s="105"/>
      <c r="E1" s="106"/>
      <c r="F1" s="106"/>
      <c r="G1" s="107"/>
    </row>
    <row r="2" ht="33.75" customHeight="1" spans="1:7">
      <c r="A2" s="108" t="s">
        <v>306</v>
      </c>
      <c r="B2" s="108"/>
      <c r="C2" s="108"/>
      <c r="D2" s="108" t="s">
        <v>123</v>
      </c>
      <c r="E2" s="108"/>
      <c r="F2" s="108"/>
      <c r="G2" s="108"/>
    </row>
    <row r="3" ht="15.75" customHeight="1" spans="1:7">
      <c r="A3" s="109" t="s">
        <v>2</v>
      </c>
      <c r="B3" s="109"/>
      <c r="C3" s="109"/>
      <c r="D3" s="109"/>
      <c r="E3" s="110"/>
      <c r="F3" s="110"/>
      <c r="G3" s="111" t="s">
        <v>3</v>
      </c>
    </row>
    <row r="4" ht="15.75" customHeight="1" spans="1:7">
      <c r="A4" s="112" t="s">
        <v>307</v>
      </c>
      <c r="B4" s="113"/>
      <c r="C4" s="113"/>
      <c r="D4" s="114"/>
      <c r="E4" s="115" t="s">
        <v>116</v>
      </c>
      <c r="F4" s="116"/>
      <c r="G4" s="116"/>
    </row>
    <row r="5" ht="15.75" customHeight="1" spans="1:7">
      <c r="A5" s="112" t="s">
        <v>80</v>
      </c>
      <c r="B5" s="114"/>
      <c r="C5" s="117" t="s">
        <v>81</v>
      </c>
      <c r="D5" s="118" t="s">
        <v>308</v>
      </c>
      <c r="E5" s="116" t="s">
        <v>70</v>
      </c>
      <c r="F5" s="119" t="s">
        <v>309</v>
      </c>
      <c r="G5" s="116" t="s">
        <v>310</v>
      </c>
    </row>
    <row r="6" ht="33.75" customHeight="1" spans="1:7">
      <c r="A6" s="120" t="s">
        <v>90</v>
      </c>
      <c r="B6" s="121" t="s">
        <v>91</v>
      </c>
      <c r="C6" s="122"/>
      <c r="D6" s="123"/>
      <c r="E6" s="124"/>
      <c r="F6" s="122"/>
      <c r="G6" s="124"/>
    </row>
    <row r="7" ht="18" customHeight="1" spans="1:7">
      <c r="A7" s="125" t="s">
        <v>26</v>
      </c>
      <c r="B7" s="126" t="s">
        <v>26</v>
      </c>
      <c r="C7" s="127" t="s">
        <v>26</v>
      </c>
      <c r="D7" s="125" t="s">
        <v>70</v>
      </c>
      <c r="E7" s="128">
        <f t="shared" ref="E7:E30" si="0">SUM(F7:G7)</f>
        <v>2769586</v>
      </c>
      <c r="F7" s="129">
        <v>2562083</v>
      </c>
      <c r="G7" s="130">
        <v>207503</v>
      </c>
    </row>
    <row r="8" ht="18" customHeight="1" spans="1:7">
      <c r="A8" s="125" t="s">
        <v>26</v>
      </c>
      <c r="B8" s="126" t="s">
        <v>26</v>
      </c>
      <c r="C8" s="127" t="s">
        <v>26</v>
      </c>
      <c r="D8" s="125" t="s">
        <v>93</v>
      </c>
      <c r="E8" s="128">
        <f t="shared" si="0"/>
        <v>2769586</v>
      </c>
      <c r="F8" s="129">
        <v>2562083</v>
      </c>
      <c r="G8" s="130">
        <v>207503</v>
      </c>
    </row>
    <row r="9" ht="18" customHeight="1" spans="1:7">
      <c r="A9" s="125" t="s">
        <v>26</v>
      </c>
      <c r="B9" s="126" t="s">
        <v>26</v>
      </c>
      <c r="C9" s="127" t="s">
        <v>26</v>
      </c>
      <c r="D9" s="125" t="s">
        <v>311</v>
      </c>
      <c r="E9" s="128">
        <f t="shared" si="0"/>
        <v>2769586</v>
      </c>
      <c r="F9" s="129">
        <v>2562083</v>
      </c>
      <c r="G9" s="130">
        <v>207503</v>
      </c>
    </row>
    <row r="10" ht="18" customHeight="1" spans="1:7">
      <c r="A10" s="125" t="s">
        <v>312</v>
      </c>
      <c r="B10" s="126" t="s">
        <v>26</v>
      </c>
      <c r="C10" s="127" t="s">
        <v>26</v>
      </c>
      <c r="D10" s="125" t="s">
        <v>313</v>
      </c>
      <c r="E10" s="128">
        <f t="shared" si="0"/>
        <v>2562083</v>
      </c>
      <c r="F10" s="129">
        <v>2562083</v>
      </c>
      <c r="G10" s="130">
        <v>0</v>
      </c>
    </row>
    <row r="11" ht="18" customHeight="1" spans="1:7">
      <c r="A11" s="125" t="s">
        <v>314</v>
      </c>
      <c r="B11" s="126" t="s">
        <v>105</v>
      </c>
      <c r="C11" s="127" t="s">
        <v>94</v>
      </c>
      <c r="D11" s="125" t="s">
        <v>315</v>
      </c>
      <c r="E11" s="128">
        <f t="shared" si="0"/>
        <v>873576</v>
      </c>
      <c r="F11" s="129">
        <v>873576</v>
      </c>
      <c r="G11" s="130">
        <v>0</v>
      </c>
    </row>
    <row r="12" ht="18" customHeight="1" spans="1:7">
      <c r="A12" s="125" t="s">
        <v>314</v>
      </c>
      <c r="B12" s="126" t="s">
        <v>102</v>
      </c>
      <c r="C12" s="127" t="s">
        <v>94</v>
      </c>
      <c r="D12" s="125" t="s">
        <v>316</v>
      </c>
      <c r="E12" s="128">
        <f t="shared" si="0"/>
        <v>19536</v>
      </c>
      <c r="F12" s="129">
        <v>19536</v>
      </c>
      <c r="G12" s="130">
        <v>0</v>
      </c>
    </row>
    <row r="13" ht="18" customHeight="1" spans="1:7">
      <c r="A13" s="125" t="s">
        <v>314</v>
      </c>
      <c r="B13" s="126" t="s">
        <v>317</v>
      </c>
      <c r="C13" s="127" t="s">
        <v>94</v>
      </c>
      <c r="D13" s="125" t="s">
        <v>318</v>
      </c>
      <c r="E13" s="128">
        <f t="shared" si="0"/>
        <v>574914</v>
      </c>
      <c r="F13" s="129">
        <v>574914</v>
      </c>
      <c r="G13" s="130">
        <v>0</v>
      </c>
    </row>
    <row r="14" ht="18" customHeight="1" spans="1:7">
      <c r="A14" s="125" t="s">
        <v>314</v>
      </c>
      <c r="B14" s="126" t="s">
        <v>108</v>
      </c>
      <c r="C14" s="127" t="s">
        <v>94</v>
      </c>
      <c r="D14" s="125" t="s">
        <v>319</v>
      </c>
      <c r="E14" s="128">
        <f t="shared" si="0"/>
        <v>234884</v>
      </c>
      <c r="F14" s="129">
        <v>234884</v>
      </c>
      <c r="G14" s="130">
        <v>0</v>
      </c>
    </row>
    <row r="15" ht="18" customHeight="1" spans="1:7">
      <c r="A15" s="125" t="s">
        <v>314</v>
      </c>
      <c r="B15" s="126" t="s">
        <v>320</v>
      </c>
      <c r="C15" s="127" t="s">
        <v>94</v>
      </c>
      <c r="D15" s="125" t="s">
        <v>321</v>
      </c>
      <c r="E15" s="128">
        <f t="shared" si="0"/>
        <v>117442</v>
      </c>
      <c r="F15" s="129">
        <v>117442</v>
      </c>
      <c r="G15" s="130">
        <v>0</v>
      </c>
    </row>
    <row r="16" ht="18" customHeight="1" spans="1:7">
      <c r="A16" s="125" t="s">
        <v>314</v>
      </c>
      <c r="B16" s="126" t="s">
        <v>322</v>
      </c>
      <c r="C16" s="127" t="s">
        <v>94</v>
      </c>
      <c r="D16" s="125" t="s">
        <v>323</v>
      </c>
      <c r="E16" s="128">
        <f t="shared" si="0"/>
        <v>23488</v>
      </c>
      <c r="F16" s="129">
        <v>23488</v>
      </c>
      <c r="G16" s="130">
        <v>0</v>
      </c>
    </row>
    <row r="17" ht="18" customHeight="1" spans="1:7">
      <c r="A17" s="125" t="s">
        <v>314</v>
      </c>
      <c r="B17" s="126" t="s">
        <v>324</v>
      </c>
      <c r="C17" s="127" t="s">
        <v>94</v>
      </c>
      <c r="D17" s="125" t="s">
        <v>325</v>
      </c>
      <c r="E17" s="128">
        <f t="shared" si="0"/>
        <v>234243</v>
      </c>
      <c r="F17" s="129">
        <v>234243</v>
      </c>
      <c r="G17" s="130">
        <v>0</v>
      </c>
    </row>
    <row r="18" ht="18" customHeight="1" spans="1:7">
      <c r="A18" s="125" t="s">
        <v>314</v>
      </c>
      <c r="B18" s="126" t="s">
        <v>109</v>
      </c>
      <c r="C18" s="127" t="s">
        <v>94</v>
      </c>
      <c r="D18" s="125" t="s">
        <v>326</v>
      </c>
      <c r="E18" s="128">
        <f t="shared" si="0"/>
        <v>484000</v>
      </c>
      <c r="F18" s="129">
        <v>484000</v>
      </c>
      <c r="G18" s="130">
        <v>0</v>
      </c>
    </row>
    <row r="19" ht="18" customHeight="1" spans="1:7">
      <c r="A19" s="125" t="s">
        <v>327</v>
      </c>
      <c r="B19" s="126" t="s">
        <v>26</v>
      </c>
      <c r="C19" s="127" t="s">
        <v>26</v>
      </c>
      <c r="D19" s="125" t="s">
        <v>328</v>
      </c>
      <c r="E19" s="128">
        <f t="shared" si="0"/>
        <v>207503</v>
      </c>
      <c r="F19" s="129">
        <v>0</v>
      </c>
      <c r="G19" s="130">
        <v>207503</v>
      </c>
    </row>
    <row r="20" ht="18" customHeight="1" spans="1:7">
      <c r="A20" s="125" t="s">
        <v>329</v>
      </c>
      <c r="B20" s="126" t="s">
        <v>105</v>
      </c>
      <c r="C20" s="127" t="s">
        <v>94</v>
      </c>
      <c r="D20" s="125" t="s">
        <v>330</v>
      </c>
      <c r="E20" s="128">
        <f t="shared" si="0"/>
        <v>18000</v>
      </c>
      <c r="F20" s="129">
        <v>0</v>
      </c>
      <c r="G20" s="130">
        <v>18000</v>
      </c>
    </row>
    <row r="21" ht="18" customHeight="1" spans="1:7">
      <c r="A21" s="125" t="s">
        <v>329</v>
      </c>
      <c r="B21" s="126" t="s">
        <v>102</v>
      </c>
      <c r="C21" s="127" t="s">
        <v>94</v>
      </c>
      <c r="D21" s="125" t="s">
        <v>331</v>
      </c>
      <c r="E21" s="128">
        <f t="shared" si="0"/>
        <v>27000</v>
      </c>
      <c r="F21" s="129">
        <v>0</v>
      </c>
      <c r="G21" s="130">
        <v>27000</v>
      </c>
    </row>
    <row r="22" ht="18" customHeight="1" spans="1:7">
      <c r="A22" s="125" t="s">
        <v>329</v>
      </c>
      <c r="B22" s="126" t="s">
        <v>332</v>
      </c>
      <c r="C22" s="127" t="s">
        <v>94</v>
      </c>
      <c r="D22" s="125" t="s">
        <v>333</v>
      </c>
      <c r="E22" s="128">
        <f t="shared" si="0"/>
        <v>9000</v>
      </c>
      <c r="F22" s="129">
        <v>0</v>
      </c>
      <c r="G22" s="130">
        <v>9000</v>
      </c>
    </row>
    <row r="23" ht="18" customHeight="1" spans="1:7">
      <c r="A23" s="125" t="s">
        <v>329</v>
      </c>
      <c r="B23" s="126" t="s">
        <v>97</v>
      </c>
      <c r="C23" s="127" t="s">
        <v>94</v>
      </c>
      <c r="D23" s="125" t="s">
        <v>334</v>
      </c>
      <c r="E23" s="128">
        <f t="shared" si="0"/>
        <v>7200</v>
      </c>
      <c r="F23" s="129">
        <v>0</v>
      </c>
      <c r="G23" s="130">
        <v>7200</v>
      </c>
    </row>
    <row r="24" ht="18" customHeight="1" spans="1:7">
      <c r="A24" s="125" t="s">
        <v>329</v>
      </c>
      <c r="B24" s="126" t="s">
        <v>335</v>
      </c>
      <c r="C24" s="127" t="s">
        <v>94</v>
      </c>
      <c r="D24" s="125" t="s">
        <v>336</v>
      </c>
      <c r="E24" s="128">
        <f t="shared" si="0"/>
        <v>15300</v>
      </c>
      <c r="F24" s="129">
        <v>0</v>
      </c>
      <c r="G24" s="130">
        <v>15300</v>
      </c>
    </row>
    <row r="25" ht="18" customHeight="1" spans="1:7">
      <c r="A25" s="125" t="s">
        <v>329</v>
      </c>
      <c r="B25" s="126" t="s">
        <v>317</v>
      </c>
      <c r="C25" s="127" t="s">
        <v>94</v>
      </c>
      <c r="D25" s="125" t="s">
        <v>337</v>
      </c>
      <c r="E25" s="128">
        <f t="shared" si="0"/>
        <v>13500</v>
      </c>
      <c r="F25" s="129">
        <v>0</v>
      </c>
      <c r="G25" s="130">
        <v>13500</v>
      </c>
    </row>
    <row r="26" ht="18" customHeight="1" spans="1:7">
      <c r="A26" s="125" t="s">
        <v>329</v>
      </c>
      <c r="B26" s="126" t="s">
        <v>101</v>
      </c>
      <c r="C26" s="127" t="s">
        <v>94</v>
      </c>
      <c r="D26" s="125" t="s">
        <v>338</v>
      </c>
      <c r="E26" s="128">
        <f t="shared" si="0"/>
        <v>45000</v>
      </c>
      <c r="F26" s="129">
        <v>0</v>
      </c>
      <c r="G26" s="130">
        <v>45000</v>
      </c>
    </row>
    <row r="27" ht="18" customHeight="1" spans="1:7">
      <c r="A27" s="125" t="s">
        <v>329</v>
      </c>
      <c r="B27" s="126" t="s">
        <v>339</v>
      </c>
      <c r="C27" s="127" t="s">
        <v>94</v>
      </c>
      <c r="D27" s="125" t="s">
        <v>340</v>
      </c>
      <c r="E27" s="128">
        <f t="shared" si="0"/>
        <v>9000</v>
      </c>
      <c r="F27" s="129">
        <v>0</v>
      </c>
      <c r="G27" s="130">
        <v>9000</v>
      </c>
    </row>
    <row r="28" ht="18" customHeight="1" spans="1:7">
      <c r="A28" s="125" t="s">
        <v>329</v>
      </c>
      <c r="B28" s="126" t="s">
        <v>341</v>
      </c>
      <c r="C28" s="127" t="s">
        <v>94</v>
      </c>
      <c r="D28" s="125" t="s">
        <v>342</v>
      </c>
      <c r="E28" s="128">
        <f t="shared" si="0"/>
        <v>27000</v>
      </c>
      <c r="F28" s="129">
        <v>0</v>
      </c>
      <c r="G28" s="130">
        <v>27000</v>
      </c>
    </row>
    <row r="29" ht="18" customHeight="1" spans="1:7">
      <c r="A29" s="125" t="s">
        <v>329</v>
      </c>
      <c r="B29" s="126" t="s">
        <v>343</v>
      </c>
      <c r="C29" s="127" t="s">
        <v>94</v>
      </c>
      <c r="D29" s="125" t="s">
        <v>344</v>
      </c>
      <c r="E29" s="128">
        <f t="shared" si="0"/>
        <v>27000</v>
      </c>
      <c r="F29" s="129">
        <v>0</v>
      </c>
      <c r="G29" s="130">
        <v>27000</v>
      </c>
    </row>
    <row r="30" ht="18" customHeight="1" spans="1:7">
      <c r="A30" s="125" t="s">
        <v>329</v>
      </c>
      <c r="B30" s="126" t="s">
        <v>109</v>
      </c>
      <c r="C30" s="127" t="s">
        <v>94</v>
      </c>
      <c r="D30" s="125" t="s">
        <v>345</v>
      </c>
      <c r="E30" s="128">
        <f t="shared" si="0"/>
        <v>9503</v>
      </c>
      <c r="F30" s="129">
        <v>0</v>
      </c>
      <c r="G30" s="130">
        <v>9503</v>
      </c>
    </row>
  </sheetData>
  <mergeCells count="11">
    <mergeCell ref="A1:C1"/>
    <mergeCell ref="A2:G2"/>
    <mergeCell ref="A3:D3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7875" right="0.7875" top="0.551388888888889" bottom="0.7875" header="0.590277777777778" footer="0.590277777777778"/>
  <pageSetup paperSize="9" scale="90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showGridLines="0" showZeros="0" workbookViewId="0">
      <selection activeCell="A1" sqref="A1:L1"/>
    </sheetView>
  </sheetViews>
  <sheetFormatPr defaultColWidth="9" defaultRowHeight="14.25"/>
  <cols>
    <col min="1" max="1" width="4.63333333333333" customWidth="1"/>
    <col min="2" max="3" width="3.5" customWidth="1"/>
    <col min="4" max="4" width="7.5" customWidth="1"/>
    <col min="5" max="5" width="69" customWidth="1"/>
    <col min="6" max="6" width="12.6333333333333" customWidth="1"/>
    <col min="7" max="7" width="12" customWidth="1"/>
    <col min="8" max="8" width="11" customWidth="1"/>
    <col min="9" max="11" width="12" customWidth="1"/>
    <col min="12" max="12" width="11" customWidth="1"/>
  </cols>
  <sheetData>
    <row r="1" ht="15.75" customHeight="1" spans="1:12">
      <c r="A1" s="77" t="s">
        <v>346</v>
      </c>
      <c r="B1" s="77"/>
      <c r="C1" s="77"/>
      <c r="D1" s="77"/>
      <c r="E1" s="77"/>
      <c r="F1" s="84"/>
      <c r="G1" s="84"/>
      <c r="H1" s="84"/>
      <c r="I1" s="84"/>
      <c r="J1" s="84"/>
      <c r="K1" s="84"/>
      <c r="L1" s="84"/>
    </row>
    <row r="2" s="82" customFormat="1" ht="33.75" customHeight="1" spans="1:12">
      <c r="A2" s="85" t="s">
        <v>347</v>
      </c>
      <c r="B2" s="85"/>
      <c r="C2" s="85"/>
      <c r="D2" s="85"/>
      <c r="E2" s="85"/>
      <c r="F2" s="86"/>
      <c r="G2" s="86"/>
      <c r="H2" s="86"/>
      <c r="I2" s="86"/>
      <c r="J2" s="86"/>
      <c r="K2" s="86"/>
      <c r="L2" s="86"/>
    </row>
    <row r="3" ht="15.75" customHeight="1" spans="1:12">
      <c r="A3" s="87" t="s">
        <v>2</v>
      </c>
      <c r="B3" s="87"/>
      <c r="C3" s="87"/>
      <c r="D3" s="87"/>
      <c r="E3" s="87"/>
      <c r="F3" s="88"/>
      <c r="G3" s="88"/>
      <c r="H3" s="88"/>
      <c r="I3" s="88"/>
      <c r="J3" s="88"/>
      <c r="K3" s="102" t="s">
        <v>348</v>
      </c>
      <c r="L3" s="102"/>
    </row>
    <row r="4" spans="1:12">
      <c r="A4" s="89" t="s">
        <v>80</v>
      </c>
      <c r="B4" s="89"/>
      <c r="C4" s="89"/>
      <c r="D4" s="90" t="s">
        <v>81</v>
      </c>
      <c r="E4" s="90" t="s">
        <v>349</v>
      </c>
      <c r="F4" s="91" t="s">
        <v>192</v>
      </c>
      <c r="G4" s="92" t="s">
        <v>193</v>
      </c>
      <c r="H4" s="93"/>
      <c r="I4" s="103"/>
      <c r="J4" s="91" t="s">
        <v>194</v>
      </c>
      <c r="K4" s="91"/>
      <c r="L4" s="91"/>
    </row>
    <row r="5" spans="1:12">
      <c r="A5" s="47" t="s">
        <v>90</v>
      </c>
      <c r="B5" s="46" t="s">
        <v>91</v>
      </c>
      <c r="C5" s="46" t="s">
        <v>92</v>
      </c>
      <c r="D5" s="46"/>
      <c r="E5" s="46"/>
      <c r="F5" s="72"/>
      <c r="G5" s="94" t="s">
        <v>85</v>
      </c>
      <c r="H5" s="95" t="s">
        <v>350</v>
      </c>
      <c r="I5" s="95" t="s">
        <v>351</v>
      </c>
      <c r="J5" s="72" t="s">
        <v>85</v>
      </c>
      <c r="K5" s="73" t="s">
        <v>304</v>
      </c>
      <c r="L5" s="73" t="s">
        <v>352</v>
      </c>
    </row>
    <row r="6" ht="30.75" customHeight="1" spans="1:12">
      <c r="A6" s="47"/>
      <c r="B6" s="46"/>
      <c r="C6" s="46"/>
      <c r="D6" s="46"/>
      <c r="E6" s="46"/>
      <c r="F6" s="72"/>
      <c r="G6" s="96"/>
      <c r="H6" s="97"/>
      <c r="I6" s="97"/>
      <c r="J6" s="72"/>
      <c r="K6" s="73"/>
      <c r="L6" s="73"/>
    </row>
    <row r="7" s="83" customFormat="1" ht="20" customHeight="1" spans="1:12">
      <c r="A7" s="98" t="s">
        <v>26</v>
      </c>
      <c r="B7" s="98" t="s">
        <v>26</v>
      </c>
      <c r="C7" s="98" t="s">
        <v>26</v>
      </c>
      <c r="D7" s="99" t="s">
        <v>26</v>
      </c>
      <c r="E7" s="100" t="s">
        <v>70</v>
      </c>
      <c r="F7" s="101">
        <f t="shared" ref="F7:F16" si="0">SUM(G7+J7)</f>
        <v>26180000</v>
      </c>
      <c r="G7" s="101">
        <v>520000</v>
      </c>
      <c r="H7" s="101">
        <v>520000</v>
      </c>
      <c r="I7" s="101">
        <v>0</v>
      </c>
      <c r="J7" s="101">
        <f t="shared" ref="J7:J16" si="1">SUM(K7:L7)</f>
        <v>25660000</v>
      </c>
      <c r="K7" s="101">
        <v>25660000</v>
      </c>
      <c r="L7" s="101">
        <v>0</v>
      </c>
    </row>
    <row r="8" s="83" customFormat="1" ht="20" customHeight="1" spans="1:12">
      <c r="A8" s="98" t="s">
        <v>26</v>
      </c>
      <c r="B8" s="98" t="s">
        <v>26</v>
      </c>
      <c r="C8" s="98" t="s">
        <v>26</v>
      </c>
      <c r="D8" s="99" t="s">
        <v>26</v>
      </c>
      <c r="E8" s="100" t="s">
        <v>201</v>
      </c>
      <c r="F8" s="101">
        <f t="shared" si="0"/>
        <v>26180000</v>
      </c>
      <c r="G8" s="101">
        <v>520000</v>
      </c>
      <c r="H8" s="101">
        <v>520000</v>
      </c>
      <c r="I8" s="101">
        <v>0</v>
      </c>
      <c r="J8" s="101">
        <f t="shared" si="1"/>
        <v>25660000</v>
      </c>
      <c r="K8" s="101">
        <v>25660000</v>
      </c>
      <c r="L8" s="101">
        <v>0</v>
      </c>
    </row>
    <row r="9" s="83" customFormat="1" ht="20" customHeight="1" spans="1:12">
      <c r="A9" s="98" t="s">
        <v>26</v>
      </c>
      <c r="B9" s="98" t="s">
        <v>26</v>
      </c>
      <c r="C9" s="98" t="s">
        <v>26</v>
      </c>
      <c r="D9" s="99" t="s">
        <v>94</v>
      </c>
      <c r="E9" s="100" t="s">
        <v>95</v>
      </c>
      <c r="F9" s="101">
        <f t="shared" si="0"/>
        <v>26180000</v>
      </c>
      <c r="G9" s="101">
        <v>520000</v>
      </c>
      <c r="H9" s="101">
        <v>520000</v>
      </c>
      <c r="I9" s="101">
        <v>0</v>
      </c>
      <c r="J9" s="101">
        <f t="shared" si="1"/>
        <v>25660000</v>
      </c>
      <c r="K9" s="101">
        <v>25660000</v>
      </c>
      <c r="L9" s="101">
        <v>0</v>
      </c>
    </row>
    <row r="10" s="83" customFormat="1" ht="20" customHeight="1" spans="1:12">
      <c r="A10" s="98" t="s">
        <v>26</v>
      </c>
      <c r="B10" s="98" t="s">
        <v>26</v>
      </c>
      <c r="C10" s="98" t="s">
        <v>26</v>
      </c>
      <c r="D10" s="99" t="s">
        <v>26</v>
      </c>
      <c r="E10" s="100" t="s">
        <v>107</v>
      </c>
      <c r="F10" s="101">
        <f t="shared" si="0"/>
        <v>520000</v>
      </c>
      <c r="G10" s="101">
        <v>520000</v>
      </c>
      <c r="H10" s="101">
        <v>520000</v>
      </c>
      <c r="I10" s="101">
        <v>0</v>
      </c>
      <c r="J10" s="101">
        <f t="shared" si="1"/>
        <v>0</v>
      </c>
      <c r="K10" s="101">
        <v>0</v>
      </c>
      <c r="L10" s="101">
        <v>0</v>
      </c>
    </row>
    <row r="11" s="83" customFormat="1" ht="20" customHeight="1" spans="1:12">
      <c r="A11" s="98" t="s">
        <v>104</v>
      </c>
      <c r="B11" s="98" t="s">
        <v>105</v>
      </c>
      <c r="C11" s="98" t="s">
        <v>106</v>
      </c>
      <c r="D11" s="99" t="s">
        <v>98</v>
      </c>
      <c r="E11" s="100" t="s">
        <v>353</v>
      </c>
      <c r="F11" s="101">
        <f t="shared" si="0"/>
        <v>200000</v>
      </c>
      <c r="G11" s="101">
        <v>200000</v>
      </c>
      <c r="H11" s="101">
        <v>200000</v>
      </c>
      <c r="I11" s="101">
        <v>0</v>
      </c>
      <c r="J11" s="101">
        <f t="shared" si="1"/>
        <v>0</v>
      </c>
      <c r="K11" s="101">
        <v>0</v>
      </c>
      <c r="L11" s="101">
        <v>0</v>
      </c>
    </row>
    <row r="12" s="83" customFormat="1" ht="20" customHeight="1" spans="1:12">
      <c r="A12" s="98" t="s">
        <v>104</v>
      </c>
      <c r="B12" s="98" t="s">
        <v>105</v>
      </c>
      <c r="C12" s="98" t="s">
        <v>106</v>
      </c>
      <c r="D12" s="99" t="s">
        <v>98</v>
      </c>
      <c r="E12" s="100" t="s">
        <v>354</v>
      </c>
      <c r="F12" s="101">
        <f t="shared" si="0"/>
        <v>220000</v>
      </c>
      <c r="G12" s="101">
        <v>220000</v>
      </c>
      <c r="H12" s="101">
        <v>220000</v>
      </c>
      <c r="I12" s="101">
        <v>0</v>
      </c>
      <c r="J12" s="101">
        <f t="shared" si="1"/>
        <v>0</v>
      </c>
      <c r="K12" s="101">
        <v>0</v>
      </c>
      <c r="L12" s="101">
        <v>0</v>
      </c>
    </row>
    <row r="13" s="83" customFormat="1" ht="20" customHeight="1" spans="1:12">
      <c r="A13" s="98" t="s">
        <v>104</v>
      </c>
      <c r="B13" s="98" t="s">
        <v>105</v>
      </c>
      <c r="C13" s="98" t="s">
        <v>106</v>
      </c>
      <c r="D13" s="99" t="s">
        <v>98</v>
      </c>
      <c r="E13" s="100" t="s">
        <v>355</v>
      </c>
      <c r="F13" s="101">
        <f t="shared" si="0"/>
        <v>100000</v>
      </c>
      <c r="G13" s="101">
        <v>100000</v>
      </c>
      <c r="H13" s="101">
        <v>100000</v>
      </c>
      <c r="I13" s="101">
        <v>0</v>
      </c>
      <c r="J13" s="101">
        <f t="shared" si="1"/>
        <v>0</v>
      </c>
      <c r="K13" s="101">
        <v>0</v>
      </c>
      <c r="L13" s="101">
        <v>0</v>
      </c>
    </row>
    <row r="14" s="83" customFormat="1" ht="20" customHeight="1" spans="1:12">
      <c r="A14" s="98" t="s">
        <v>26</v>
      </c>
      <c r="B14" s="98" t="s">
        <v>26</v>
      </c>
      <c r="C14" s="98" t="s">
        <v>26</v>
      </c>
      <c r="D14" s="99" t="s">
        <v>26</v>
      </c>
      <c r="E14" s="100" t="s">
        <v>112</v>
      </c>
      <c r="F14" s="101">
        <f t="shared" si="0"/>
        <v>25660000</v>
      </c>
      <c r="G14" s="101">
        <v>0</v>
      </c>
      <c r="H14" s="101">
        <v>0</v>
      </c>
      <c r="I14" s="101">
        <v>0</v>
      </c>
      <c r="J14" s="101">
        <f t="shared" si="1"/>
        <v>25660000</v>
      </c>
      <c r="K14" s="101">
        <v>25660000</v>
      </c>
      <c r="L14" s="101">
        <v>0</v>
      </c>
    </row>
    <row r="15" s="83" customFormat="1" ht="20" customHeight="1" spans="1:12">
      <c r="A15" s="98" t="s">
        <v>111</v>
      </c>
      <c r="B15" s="98" t="s">
        <v>105</v>
      </c>
      <c r="C15" s="98" t="s">
        <v>108</v>
      </c>
      <c r="D15" s="99" t="s">
        <v>98</v>
      </c>
      <c r="E15" s="100" t="s">
        <v>356</v>
      </c>
      <c r="F15" s="101">
        <f t="shared" si="0"/>
        <v>18100000</v>
      </c>
      <c r="G15" s="101">
        <v>0</v>
      </c>
      <c r="H15" s="101">
        <v>0</v>
      </c>
      <c r="I15" s="101">
        <v>0</v>
      </c>
      <c r="J15" s="101">
        <f t="shared" si="1"/>
        <v>18100000</v>
      </c>
      <c r="K15" s="101">
        <v>18100000</v>
      </c>
      <c r="L15" s="101">
        <v>0</v>
      </c>
    </row>
    <row r="16" s="83" customFormat="1" ht="20" customHeight="1" spans="1:12">
      <c r="A16" s="98" t="s">
        <v>111</v>
      </c>
      <c r="B16" s="98" t="s">
        <v>105</v>
      </c>
      <c r="C16" s="98" t="s">
        <v>108</v>
      </c>
      <c r="D16" s="99" t="s">
        <v>98</v>
      </c>
      <c r="E16" s="100" t="s">
        <v>357</v>
      </c>
      <c r="F16" s="101">
        <f t="shared" si="0"/>
        <v>7560000</v>
      </c>
      <c r="G16" s="101">
        <v>0</v>
      </c>
      <c r="H16" s="101">
        <v>0</v>
      </c>
      <c r="I16" s="101">
        <v>0</v>
      </c>
      <c r="J16" s="101">
        <f t="shared" si="1"/>
        <v>7560000</v>
      </c>
      <c r="K16" s="101">
        <v>7560000</v>
      </c>
      <c r="L16" s="101">
        <v>0</v>
      </c>
    </row>
  </sheetData>
  <mergeCells count="19">
    <mergeCell ref="A1:L1"/>
    <mergeCell ref="A2:L2"/>
    <mergeCell ref="A3:E3"/>
    <mergeCell ref="K3:L3"/>
    <mergeCell ref="A4:C4"/>
    <mergeCell ref="G4:I4"/>
    <mergeCell ref="J4:L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</mergeCells>
  <printOptions horizontalCentered="1"/>
  <pageMargins left="0.7875" right="0.7875" top="0.984027777777778" bottom="0.7875" header="0.590277777777778" footer="0.590277777777778"/>
  <pageSetup paperSize="9" scale="8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showGridLines="0" showZeros="0" workbookViewId="0">
      <selection activeCell="A1" sqref="A1:H1"/>
    </sheetView>
  </sheetViews>
  <sheetFormatPr defaultColWidth="9" defaultRowHeight="14.25" outlineLevelRow="7" outlineLevelCol="7"/>
  <cols>
    <col min="1" max="1" width="11" customWidth="1"/>
    <col min="2" max="2" width="51.8833333333333" customWidth="1"/>
    <col min="3" max="3" width="18.25" customWidth="1"/>
    <col min="4" max="4" width="13.6333333333333" customWidth="1"/>
    <col min="5" max="8" width="14.6333333333333" customWidth="1"/>
  </cols>
  <sheetData>
    <row r="1" ht="15.75" customHeight="1" spans="1:8">
      <c r="A1" s="77" t="s">
        <v>358</v>
      </c>
      <c r="B1" s="77"/>
      <c r="C1" s="77"/>
      <c r="D1" s="77"/>
      <c r="E1" s="77"/>
      <c r="F1" s="77"/>
      <c r="G1" s="77"/>
      <c r="H1" s="77"/>
    </row>
    <row r="2" ht="33.75" customHeight="1" spans="1:8">
      <c r="A2" s="54" t="s">
        <v>359</v>
      </c>
      <c r="B2" s="54"/>
      <c r="C2" s="54"/>
      <c r="D2" s="54"/>
      <c r="E2" s="54"/>
      <c r="F2" s="54"/>
      <c r="G2" s="54"/>
      <c r="H2" s="54"/>
    </row>
    <row r="3" ht="15.75" customHeight="1" spans="1:8">
      <c r="A3" s="55" t="s">
        <v>2</v>
      </c>
      <c r="B3" s="55"/>
      <c r="C3" s="55"/>
      <c r="D3" s="55"/>
      <c r="E3" s="55"/>
      <c r="F3" s="55"/>
      <c r="G3" s="55"/>
      <c r="H3" s="56" t="s">
        <v>3</v>
      </c>
    </row>
    <row r="4" ht="18" customHeight="1" spans="1:8">
      <c r="A4" s="47" t="s">
        <v>360</v>
      </c>
      <c r="B4" s="47" t="s">
        <v>123</v>
      </c>
      <c r="C4" s="57" t="s">
        <v>361</v>
      </c>
      <c r="D4" s="57"/>
      <c r="E4" s="57"/>
      <c r="F4" s="57"/>
      <c r="G4" s="57"/>
      <c r="H4" s="57"/>
    </row>
    <row r="5" ht="18" customHeight="1" spans="1:8">
      <c r="A5" s="47"/>
      <c r="B5" s="47"/>
      <c r="C5" s="57" t="s">
        <v>70</v>
      </c>
      <c r="D5" s="47" t="s">
        <v>362</v>
      </c>
      <c r="E5" s="78" t="s">
        <v>363</v>
      </c>
      <c r="F5" s="78"/>
      <c r="G5" s="78"/>
      <c r="H5" s="47" t="s">
        <v>364</v>
      </c>
    </row>
    <row r="6" ht="26.25" customHeight="1" spans="1:8">
      <c r="A6" s="47"/>
      <c r="B6" s="47"/>
      <c r="C6" s="57"/>
      <c r="D6" s="47"/>
      <c r="E6" s="47" t="s">
        <v>85</v>
      </c>
      <c r="F6" s="47" t="s">
        <v>365</v>
      </c>
      <c r="G6" s="47" t="s">
        <v>366</v>
      </c>
      <c r="H6" s="47"/>
    </row>
    <row r="7" ht="20" customHeight="1" spans="1:8">
      <c r="A7" s="64" t="s">
        <v>26</v>
      </c>
      <c r="B7" s="64" t="s">
        <v>70</v>
      </c>
      <c r="C7" s="79">
        <f>SUM(D7,E7,H7)</f>
        <v>54000</v>
      </c>
      <c r="D7" s="80">
        <v>0</v>
      </c>
      <c r="E7" s="81">
        <f>SUM(F7:G7)</f>
        <v>27000</v>
      </c>
      <c r="F7" s="81">
        <v>0</v>
      </c>
      <c r="G7" s="81">
        <v>27000</v>
      </c>
      <c r="H7" s="81">
        <v>27000</v>
      </c>
    </row>
    <row r="8" ht="20" customHeight="1" spans="1:8">
      <c r="A8" s="64" t="s">
        <v>94</v>
      </c>
      <c r="B8" s="64" t="s">
        <v>367</v>
      </c>
      <c r="C8" s="79">
        <f>SUM(D8,E8,H8)</f>
        <v>54000</v>
      </c>
      <c r="D8" s="80">
        <v>0</v>
      </c>
      <c r="E8" s="81">
        <f>SUM(F8:G8)</f>
        <v>27000</v>
      </c>
      <c r="F8" s="81">
        <v>0</v>
      </c>
      <c r="G8" s="81">
        <v>27000</v>
      </c>
      <c r="H8" s="81">
        <v>27000</v>
      </c>
    </row>
  </sheetData>
  <mergeCells count="10">
    <mergeCell ref="A1:H1"/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7875" right="0.7875" top="0.551388888888889" bottom="0.7875" header="0.590277777777778" footer="0.590277777777778"/>
  <pageSetup paperSize="9" scale="90" fitToHeight="5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表1.部门收支总表</vt:lpstr>
      <vt:lpstr>表1-1.部门收入总表</vt:lpstr>
      <vt:lpstr>表1-2.部门支出总表</vt:lpstr>
      <vt:lpstr>表2.财政拨款收支总表</vt:lpstr>
      <vt:lpstr>表2-1.财政拨款支出预算表（政府经济分类科目）</vt:lpstr>
      <vt:lpstr>表3.一般公共预算支出预算表</vt:lpstr>
      <vt:lpstr>表3-1.一般公共预算基本支出预算表(人员类和公用经费项目)</vt:lpstr>
      <vt:lpstr>表3-2一般公共预算项目支出预算表(其他运转和特定目标类项目)</vt:lpstr>
      <vt:lpstr>表3-3.一般公共预算“三公”经费支出表</vt:lpstr>
      <vt:lpstr>表4.政府性基金支出预算表</vt:lpstr>
      <vt:lpstr>表4.1政府性基金预算“三公”经费支出表</vt:lpstr>
      <vt:lpstr>表5.国有资本经营支出预算表</vt:lpstr>
      <vt:lpstr>表6.2021年部门整体支出绩效目标</vt:lpstr>
      <vt:lpstr>表6-1.部门预算项目绩效目标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1996-12-17T01:32:00Z</dcterms:created>
  <cp:lastPrinted>2019-09-23T06:12:00Z</cp:lastPrinted>
  <dcterms:modified xsi:type="dcterms:W3CDTF">2022-07-13T08:29:46Z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