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1部门收支总表" sheetId="6" r:id="rId1"/>
    <sheet name="1-1部门收入总表" sheetId="7" r:id="rId2"/>
    <sheet name="1-2部门支出总表" sheetId="8" r:id="rId3"/>
    <sheet name="2财政拨款收支预算总表" sheetId="9" r:id="rId4"/>
    <sheet name="2-1财政拨款支出预算表" sheetId="10" r:id="rId5"/>
    <sheet name="3一般公共预算支出预算表" sheetId="11" r:id="rId6"/>
    <sheet name="3-1一般公共预算基本支出预算表" sheetId="12" r:id="rId7"/>
    <sheet name="3-2一般公共预算项目支出预算表" sheetId="13" r:id="rId8"/>
    <sheet name="3-3一般公共预算“三公”经费支出预算表" sheetId="14" r:id="rId9"/>
    <sheet name="4政府性基金支出预算表" sheetId="15" r:id="rId10"/>
    <sheet name="4-1政府性基金预算“三公”经费支出预算表" sheetId="16" r:id="rId11"/>
    <sheet name="5国有资本经营预算支出预算表" sheetId="17" r:id="rId12"/>
    <sheet name="6部门整体支出绩效目标" sheetId="21" r:id="rId13"/>
    <sheet name="6-1部门预算项目绩效目标" sheetId="22" r:id="rId14"/>
  </sheets>
  <definedNames>
    <definedName name="MAILMERGEMODE">"OneWorksheet"</definedName>
    <definedName name="_xlnm.Print_Area">#N/A</definedName>
    <definedName name="_xlnm.Print_Titles">#N/A</definedName>
    <definedName name="a">#N/A</definedName>
    <definedName name="b">#N/A</definedName>
    <definedName name="d">#N/A</definedName>
    <definedName name="e">#N/A</definedName>
    <definedName name="f">#N/A</definedName>
    <definedName name="g">#N/A</definedName>
    <definedName name="h">#N/A</definedName>
    <definedName name="i">#N/A</definedName>
    <definedName name="j">#N/A</definedName>
    <definedName name="k">#N/A</definedName>
    <definedName name="l">#N/A</definedName>
    <definedName name="m">#N/A</definedName>
    <definedName name="n">#N/A</definedName>
    <definedName name="__xlnm.Print_Area">#N/A</definedName>
    <definedName name="___xlnm.Print_Area">#N/A</definedName>
    <definedName name="__xlnm.Print_Titles">#N/A</definedName>
    <definedName name="___xlnm.Print_Titles">#N/A</definedName>
    <definedName name="s">#N/A</definedName>
    <definedName name="________xlnm.Print_Area">#N/A</definedName>
    <definedName name="_______xlnm.Print_Area">#N/A</definedName>
    <definedName name="_______xlnm.Print_Titles">#N/A</definedName>
    <definedName name="______xlnm.Print_Area">#N/A</definedName>
    <definedName name="______xlnm.Print_Titles">#N/A</definedName>
    <definedName name="_____xlnm.Print_Area">#N/A</definedName>
    <definedName name="_____xlnm.Print_Titles">#N/A</definedName>
    <definedName name="____xlnm.Print_Area">#N/A</definedName>
    <definedName name="____xlnm.Print_Titles">#N/A</definedName>
    <definedName name="_xlnm.Print_Titles" localSheetId="1">'1-1部门收入总表'!$1:$6</definedName>
    <definedName name="_xlnm.Print_Area" localSheetId="2">'1-2部门支出总表'!$A$1:$J$24</definedName>
    <definedName name="_xlnm.Print_Titles" localSheetId="2">'1-2部门支出总表'!$1:$6</definedName>
    <definedName name="_xlnm.Print_Area" localSheetId="3">'2财政拨款收支预算总表'!$A$1:$L$38</definedName>
    <definedName name="_xlnm.Print_Area" localSheetId="4">'2-1财政拨款支出预算表'!$A$1:$AN$30</definedName>
    <definedName name="_xlnm.Print_Titles" localSheetId="4">'2-1财政拨款支出预算表'!$D:$D,'2-1财政拨款支出预算表'!$1:$7</definedName>
    <definedName name="_xlnm.Print_Titles" localSheetId="5">'3一般公共预算支出预算表'!$1:$6</definedName>
    <definedName name="_xlnm.Print_Titles" localSheetId="6">'3-1一般公共预算基本支出预算表'!$1:$8</definedName>
    <definedName name="_xlnm.Print_Titles" localSheetId="7">'3-2一般公共预算项目支出预算表'!$1:$6</definedName>
    <definedName name="_xlnm.Print_Titles" localSheetId="8">'3-3一般公共预算“三公”经费支出预算表'!$1:$6</definedName>
    <definedName name="_xlnm.Print_Titles" localSheetId="9">'4政府性基金支出预算表'!$1:$6</definedName>
    <definedName name="_xlnm.Print_Titles" localSheetId="10">'4-1政府性基金预算“三公”经费支出预算表'!$2:$6</definedName>
    <definedName name="_xlnm.Print_Titles" localSheetId="11">'5国有资本经营预算支出预算表'!$1:$6</definedName>
    <definedName name="_xlnm.Print_Area" localSheetId="12">'6部门整体支出绩效目标'!$A$1:$AC$15</definedName>
    <definedName name="_xlnm.Print_Titles" localSheetId="12">'6部门整体支出绩效目标'!$1:$7</definedName>
    <definedName name="_xlnm.Print_Area" localSheetId="13">'6-1部门预算项目绩效目标'!$A$1:$K$16</definedName>
    <definedName name="_xlnm.Print_Titles" localSheetId="13">'6-1部门预算项目绩效目标'!$1:$6</definedName>
  </definedNames>
  <calcPr calcId="144525" fullCalcOnLoad="1"/>
</workbook>
</file>

<file path=xl/sharedStrings.xml><?xml version="1.0" encoding="utf-8"?>
<sst xmlns="http://schemas.openxmlformats.org/spreadsheetml/2006/main" count="1759" uniqueCount="532">
  <si>
    <t>表1</t>
  </si>
  <si>
    <t>部门收支总表</t>
  </si>
  <si>
    <t>单位名称：唤马镇</t>
  </si>
  <si>
    <t>单位：元</t>
  </si>
  <si>
    <t>收    入</t>
  </si>
  <si>
    <t>支    出</t>
  </si>
  <si>
    <t>项    目</t>
  </si>
  <si>
    <t>2020年预算数</t>
  </si>
  <si>
    <t>项  目（按功能分类）</t>
  </si>
  <si>
    <t>项  目（按经济分类）</t>
  </si>
  <si>
    <t>一、一般公共预算拨款收入</t>
  </si>
  <si>
    <t>一、一般公共服务支出</t>
  </si>
  <si>
    <t>一、工资福利支出</t>
  </si>
  <si>
    <t>二、政府性基金预算拨款收入</t>
  </si>
  <si>
    <t>二、外交支出</t>
  </si>
  <si>
    <t>二、商品和服务支出</t>
  </si>
  <si>
    <t>三、国有资本经营预算拨款收入</t>
  </si>
  <si>
    <t>三、国防支出</t>
  </si>
  <si>
    <t>三、对个人和家庭的补助</t>
  </si>
  <si>
    <t>四、事业收入</t>
  </si>
  <si>
    <t>四、公共安全支出</t>
  </si>
  <si>
    <t>四、债务利息及费用支出</t>
  </si>
  <si>
    <t>五、事业单位经营收入</t>
  </si>
  <si>
    <t>五、教育支出</t>
  </si>
  <si>
    <t>五、资本性支出（基本建设）</t>
  </si>
  <si>
    <t>六、转移性收入</t>
  </si>
  <si>
    <t/>
  </si>
  <si>
    <t>六、科学技术支出</t>
  </si>
  <si>
    <t>六、资本性支出</t>
  </si>
  <si>
    <t>七、其他收入</t>
  </si>
  <si>
    <t>七、文化旅游体育与传媒支出</t>
  </si>
  <si>
    <t>七、对企业补助（基本建设）</t>
  </si>
  <si>
    <t>八、社会保障和就业支出</t>
  </si>
  <si>
    <t>八、对企业补助</t>
  </si>
  <si>
    <t>九、社会保险基金支出</t>
  </si>
  <si>
    <t>九、对社会保障基金补助</t>
  </si>
  <si>
    <t>十、卫生健康支出</t>
  </si>
  <si>
    <t>十、其他支出</t>
  </si>
  <si>
    <t>十一、节能环保支出</t>
  </si>
  <si>
    <t>十二、城乡社区支出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</si>
  <si>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</si>
  <si>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</si>
  <si>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</si>
  <si>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</si>
  <si>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</si>
  <si>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</si>
  <si>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</si>
  <si>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</si>
  <si>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</si>
  <si>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</si>
  <si>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</si>
  <si>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</si>
  <si>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</si>
  <si>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二十六、转移性支出</t>
  </si>
  <si>
    <t>二十七、债务还本支出</t>
  </si>
  <si>
    <t>二十八、债务利息支出</t>
  </si>
  <si>
    <t>二十九、债务发行费用支出</t>
  </si>
  <si>
    <t>本  年  收  入  合  计</t>
  </si>
  <si>
    <t>本  年  支  出  合  计</t>
  </si>
  <si>
    <t>金额95(工资福利支出)</t>
  </si>
  <si>
    <t>八、用事业基金弥补收支差额</t>
  </si>
  <si>
    <t>三十、事业单位结余分配</t>
  </si>
  <si>
    <t>九、上年结转</t>
  </si>
  <si>
    <t xml:space="preserve">    其中：转入事业基金</t>
  </si>
  <si>
    <t>三十一、结转下年</t>
  </si>
  <si>
    <t>收  入  总  计</t>
  </si>
  <si>
    <t>支  出  总  计</t>
  </si>
  <si>
    <t>表1-1</t>
  </si>
  <si>
    <t>部门收入总表</t>
  </si>
  <si>
    <t>合计</t>
  </si>
  <si>
    <t>上年结转</t>
  </si>
  <si>
    <t>一般公共预算
拨款收入</t>
  </si>
  <si>
    <t>政府性基金
预算拨款
收入</t>
  </si>
  <si>
    <t>国有资本经
营预算拨款
收入</t>
  </si>
  <si>
    <t>事业收入</t>
  </si>
  <si>
    <t>事业单位
经营收入</t>
  </si>
  <si>
    <t>转移性收入</t>
  </si>
  <si>
    <t>其他收入</t>
  </si>
  <si>
    <t>用事业基金弥补收支差额</t>
  </si>
  <si>
    <t>科目编码</t>
  </si>
  <si>
    <t>单位代码</t>
  </si>
  <si>
    <t>单位名称  （科目）</t>
  </si>
  <si>
    <t>金额</t>
  </si>
  <si>
    <t>其中：教
育收费</t>
  </si>
  <si>
    <t>小计</t>
  </si>
  <si>
    <t>上级补助收入</t>
  </si>
  <si>
    <t>附属单位上缴收入</t>
  </si>
  <si>
    <t>从其他部门取得的收入</t>
  </si>
  <si>
    <t>从不同级政府取得的收入</t>
  </si>
  <si>
    <t>类</t>
  </si>
  <si>
    <t>款</t>
  </si>
  <si>
    <t>项</t>
  </si>
  <si>
    <t>乡镇</t>
  </si>
  <si>
    <t>624301</t>
  </si>
  <si>
    <t xml:space="preserve">  苍溪县唤马镇人民政府</t>
  </si>
  <si>
    <t>201</t>
  </si>
  <si>
    <t>03</t>
  </si>
  <si>
    <t>01</t>
  </si>
  <si>
    <t xml:space="preserve">  624301</t>
  </si>
  <si>
    <t xml:space="preserve">    行政运行(政府办公厅（室）及相关机构事务)</t>
  </si>
  <si>
    <t>02</t>
  </si>
  <si>
    <t xml:space="preserve">    一般行政管理事务(政府办公厅（室）及相关机构事务)</t>
  </si>
  <si>
    <t>31</t>
  </si>
  <si>
    <t xml:space="preserve">    行政运行(党委办公厅（室）及相关机构事务)</t>
  </si>
  <si>
    <t>207</t>
  </si>
  <si>
    <t>09</t>
  </si>
  <si>
    <t xml:space="preserve">    群众文化</t>
  </si>
  <si>
    <t>08</t>
  </si>
  <si>
    <t>04</t>
  </si>
  <si>
    <t xml:space="preserve">    广播</t>
  </si>
  <si>
    <t>208</t>
  </si>
  <si>
    <t>05</t>
  </si>
  <si>
    <t xml:space="preserve">    机关事业单位基本养老保险缴费支出</t>
  </si>
  <si>
    <t>210</t>
  </si>
  <si>
    <t>07</t>
  </si>
  <si>
    <t>16</t>
  </si>
  <si>
    <t xml:space="preserve">    计划生育机构</t>
  </si>
  <si>
    <t>11</t>
  </si>
  <si>
    <t xml:space="preserve">    行政单位医疗</t>
  </si>
  <si>
    <t>212</t>
  </si>
  <si>
    <t>99</t>
  </si>
  <si>
    <t xml:space="preserve">    其他城乡社区管理事务支出</t>
  </si>
  <si>
    <t xml:space="preserve">    其他城乡社区支出</t>
  </si>
  <si>
    <t>213</t>
  </si>
  <si>
    <t xml:space="preserve">    事业运行(农业农村)</t>
  </si>
  <si>
    <t>19</t>
  </si>
  <si>
    <t xml:space="preserve">    防灾救灾</t>
  </si>
  <si>
    <t xml:space="preserve">    其他扶贫支出</t>
  </si>
  <si>
    <t xml:space="preserve">    对村民委员会和村党支部的补助</t>
  </si>
  <si>
    <t>221</t>
  </si>
  <si>
    <t xml:space="preserve">    住房公积金</t>
  </si>
  <si>
    <t>表1-2</t>
  </si>
  <si>
    <t>部门支出总表</t>
  </si>
  <si>
    <t>基本支出</t>
  </si>
  <si>
    <t>项目支出</t>
  </si>
  <si>
    <t>上缴上级支出</t>
  </si>
  <si>
    <t>对附属单位补助支出</t>
  </si>
  <si>
    <t>单位名称（科目）</t>
  </si>
  <si>
    <t>表2</t>
  </si>
  <si>
    <t>财政拨款收支总表</t>
  </si>
  <si>
    <t>单位名称</t>
  </si>
  <si>
    <t>收          入</t>
  </si>
  <si>
    <t>支             出</t>
  </si>
  <si>
    <t>项  目</t>
  </si>
  <si>
    <t>2020年
预算数</t>
  </si>
  <si>
    <t>当年财政拨款安排</t>
  </si>
  <si>
    <t>上年财政拨
款资金结转</t>
  </si>
  <si>
    <t>项  目
(按支出性质和经济分类)</t>
  </si>
  <si>
    <t>一般公共预算拨款</t>
  </si>
  <si>
    <t>政府性基金
安排</t>
  </si>
  <si>
    <t>国有资本经营预算安排</t>
  </si>
  <si>
    <t>一、本年收入</t>
  </si>
  <si>
    <t>一、本年支出</t>
  </si>
  <si>
    <t>支出性质分类</t>
  </si>
  <si>
    <t xml:space="preserve"> 一般公共预算拨款收入</t>
  </si>
  <si>
    <t xml:space="preserve"> 一般公共服务支出</t>
  </si>
  <si>
    <t>一、基本支出</t>
  </si>
  <si>
    <t xml:space="preserve"> 政府性基金预算拨款收入</t>
  </si>
  <si>
    <t xml:space="preserve"> 外交支出</t>
  </si>
  <si>
    <t xml:space="preserve"> 其中:人员经费</t>
  </si>
  <si>
    <t xml:space="preserve"> 国有资本经营预算拨款收入</t>
  </si>
  <si>
    <t xml:space="preserve"> 国防支出</t>
  </si>
  <si>
    <t xml:space="preserve">      日常公用经费</t>
  </si>
  <si>
    <t>二、上年结转</t>
  </si>
  <si>
    <t xml:space="preserve"> 公共安全支出</t>
  </si>
  <si>
    <t>二、项目支出</t>
  </si>
  <si>
    <t xml:space="preserve"> 教育支出</t>
  </si>
  <si>
    <t xml:space="preserve"> 行政事业类项目</t>
  </si>
  <si>
    <t xml:space="preserve"> 科学技术支出</t>
  </si>
  <si>
    <t xml:space="preserve"> 基本建设类项目</t>
  </si>
  <si>
    <t xml:space="preserve"> 文化旅游体育与传媒支出</t>
  </si>
  <si>
    <t xml:space="preserve"> 上年财政拨款资金结转</t>
  </si>
  <si>
    <t xml:space="preserve"> 社会保障和就业支出</t>
  </si>
  <si>
    <t xml:space="preserve"> 社会保险基金支出</t>
  </si>
  <si>
    <t xml:space="preserve"> 卫生健康支出</t>
  </si>
  <si>
    <t xml:space="preserve"> 节能环保支出</t>
  </si>
  <si>
    <t>支出经济分类</t>
  </si>
  <si>
    <t xml:space="preserve"> 城乡社区支出</t>
  </si>
  <si>
    <t xml:space="preserve"> 工资福利支出</t>
  </si>
  <si>
    <t xml:space="preserve"> 农林水支出</t>
  </si>
  <si>
    <t xml:space="preserve"> 商品和服务支出</t>
  </si>
  <si>
    <t xml:space="preserve"> 交通运输支出</t>
  </si>
  <si>
    <t xml:space="preserve"> 对个人和家庭的补助</t>
  </si>
  <si>
    <t xml:space="preserve"> 资源勘探信息等支出</t>
  </si>
  <si>
    <t xml:space="preserve"> 债务利息及费用支出</t>
  </si>
  <si>
    <t xml:space="preserve"> 商业服务业等支出</t>
  </si>
  <si>
    <t xml:space="preserve"> 资本性支出（二）</t>
  </si>
  <si>
    <t xml:space="preserve"> 金融支出</t>
  </si>
  <si>
    <t xml:space="preserve"> 资本性支出</t>
  </si>
  <si>
    <t xml:space="preserve"> 援助其他地区支出</t>
  </si>
  <si>
    <t xml:space="preserve"> 对企业补助（二）</t>
  </si>
  <si>
    <t xml:space="preserve"> 自然资源海洋气象等支出</t>
  </si>
  <si>
    <t xml:space="preserve"> 对企业补助</t>
  </si>
  <si>
    <t xml:space="preserve"> 住房保障支出</t>
  </si>
  <si>
    <t xml:space="preserve"> 对社会保障基金补助</t>
  </si>
  <si>
    <t xml:space="preserve"> 粮油物资储备支出</t>
  </si>
  <si>
    <t xml:space="preserve"> 其他支出</t>
  </si>
  <si>
    <t xml:space="preserve"> 国有资本经营预算支出</t>
  </si>
  <si>
    <t xml:space="preserve"> 灾害防治及应急管理支出</t>
  </si>
  <si>
    <t xml:space="preserve"> 预备费</t>
  </si>
  <si>
    <t xml:space="preserve"> 转移性支出</t>
  </si>
  <si>
    <t xml:space="preserve"> 债务还本支出</t>
  </si>
  <si>
    <t xml:space="preserve"> 债务利息支出</t>
  </si>
  <si>
    <t xml:space="preserve"> 债务发行费用支出</t>
  </si>
  <si>
    <t>二、结转下年</t>
  </si>
  <si>
    <t>收   入   总   计</t>
  </si>
  <si>
    <t>支   出   总   计</t>
  </si>
  <si>
    <t>表2_1</t>
  </si>
  <si>
    <t>财政拨款支出预算表（政府经济分类科目）</t>
  </si>
  <si>
    <t>总计</t>
  </si>
  <si>
    <t>县级自有财力安排</t>
  </si>
  <si>
    <t>上级提前通知转移支付</t>
  </si>
  <si>
    <t>上年结转安排</t>
  </si>
  <si>
    <t>政府性基金安排</t>
  </si>
  <si>
    <t>上年应返还额度结转</t>
  </si>
  <si>
    <t>上年财政拨款资金结转</t>
  </si>
  <si>
    <t>一般性转移支付</t>
  </si>
  <si>
    <t>专项转移支付</t>
  </si>
  <si>
    <t>唤马镇</t>
  </si>
  <si>
    <t xml:space="preserve">    机关工资福利支出</t>
  </si>
  <si>
    <t>501</t>
  </si>
  <si>
    <t xml:space="preserve">      工资奖金津补贴</t>
  </si>
  <si>
    <t xml:space="preserve">      社会保障缴费</t>
  </si>
  <si>
    <t xml:space="preserve">      住房公积金</t>
  </si>
  <si>
    <t xml:space="preserve">    机关商品和服务支出</t>
  </si>
  <si>
    <t>502</t>
  </si>
  <si>
    <t xml:space="preserve">      办公经费</t>
  </si>
  <si>
    <t xml:space="preserve">      会议费</t>
  </si>
  <si>
    <t xml:space="preserve">      培训费</t>
  </si>
  <si>
    <t xml:space="preserve">      委托业务费</t>
  </si>
  <si>
    <t>06</t>
  </si>
  <si>
    <t xml:space="preserve">      公务接待费</t>
  </si>
  <si>
    <t xml:space="preserve">      维修（护）费</t>
  </si>
  <si>
    <t xml:space="preserve">      其他商品和服务支出</t>
  </si>
  <si>
    <t xml:space="preserve">    机关资本性支出（一）</t>
  </si>
  <si>
    <t>503</t>
  </si>
  <si>
    <t xml:space="preserve">      其他资本性支出</t>
  </si>
  <si>
    <t xml:space="preserve">    对事业单位经常性补助</t>
  </si>
  <si>
    <t>505</t>
  </si>
  <si>
    <t xml:space="preserve">      工资福利支出</t>
  </si>
  <si>
    <t xml:space="preserve">      商品和服务支出</t>
  </si>
  <si>
    <t xml:space="preserve">    对个人和家庭的补助</t>
  </si>
  <si>
    <t>509</t>
  </si>
  <si>
    <t xml:space="preserve">      社会福利和救助</t>
  </si>
  <si>
    <t xml:space="preserve">      其他对个人和家庭补助</t>
  </si>
  <si>
    <t>表3</t>
  </si>
  <si>
    <t>一般公共预算支出预算表</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</si>
  <si>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</si>
  <si>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</si>
  <si>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</si>
  <si>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</si>
  <si>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</si>
  <si>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</si>
  <si>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</si>
  <si>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</si>
  <si>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</si>
  <si>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</si>
  <si>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县本级财力
安排</t>
  </si>
  <si>
    <t>提前通知一般性转移支付</t>
  </si>
  <si>
    <t>提前通知专项转移支付</t>
  </si>
  <si>
    <t>基本工资</t>
  </si>
  <si>
    <t>津贴补贴</t>
  </si>
  <si>
    <t>奖金</t>
  </si>
  <si>
    <t>伙食补助费</t>
  </si>
  <si>
    <t>绩效工资</t>
  </si>
  <si>
    <t>机关事业单
位基本养老
保险缴费</t>
  </si>
  <si>
    <t>职业年
金缴费</t>
  </si>
  <si>
    <t>职工基本医
疗保险缴费</t>
  </si>
  <si>
    <t>公务员医疗
补助缴费</t>
  </si>
  <si>
    <t>其他社会
保障缴费</t>
  </si>
  <si>
    <t>住房公积金</t>
  </si>
  <si>
    <t>医疗费</t>
  </si>
  <si>
    <t>其他工资
福利支出</t>
  </si>
  <si>
    <t>办公费</t>
  </si>
  <si>
    <t>印刷费</t>
  </si>
  <si>
    <t>咨询费</t>
  </si>
  <si>
    <t>手续费</t>
  </si>
  <si>
    <t>水费</t>
  </si>
  <si>
    <t>电费</t>
  </si>
  <si>
    <t>邮电费</t>
  </si>
  <si>
    <t>取暖费</t>
  </si>
  <si>
    <t>物业管理费</t>
  </si>
  <si>
    <t>差旅费</t>
  </si>
  <si>
    <t>因公出国
（境）费
用</t>
  </si>
  <si>
    <t>维修（护）
费</t>
  </si>
  <si>
    <t>租赁费</t>
  </si>
  <si>
    <t>会议费</t>
  </si>
  <si>
    <t>培训费</t>
  </si>
  <si>
    <t>公务接
待费</t>
  </si>
  <si>
    <t>专用材
料费</t>
  </si>
  <si>
    <t>被装购
置费</t>
  </si>
  <si>
    <t>专用燃
料费</t>
  </si>
  <si>
    <t>劳务费</t>
  </si>
  <si>
    <t>委托业
务费</t>
  </si>
  <si>
    <t>工会经费</t>
  </si>
  <si>
    <t>福利费</t>
  </si>
  <si>
    <t>公务用车运
行维护费</t>
  </si>
  <si>
    <t>其他交通
费用</t>
  </si>
  <si>
    <t>税金及附
加费用</t>
  </si>
  <si>
    <t>其他商品和
服务支出</t>
  </si>
  <si>
    <t>离休费</t>
  </si>
  <si>
    <t>退休费</t>
  </si>
  <si>
    <t>退职
（役）费</t>
  </si>
  <si>
    <t>抚恤金</t>
  </si>
  <si>
    <t>生活补助</t>
  </si>
  <si>
    <t>救济费</t>
  </si>
  <si>
    <t>医疗费
补助</t>
  </si>
  <si>
    <t>助学金</t>
  </si>
  <si>
    <t>奖励金</t>
  </si>
  <si>
    <t>个人农业
生产补贴</t>
  </si>
  <si>
    <t>代缴社会
保险费</t>
  </si>
  <si>
    <t>其他对个人
和家庭的补
助支出</t>
  </si>
  <si>
    <t>国内债务
付息</t>
  </si>
  <si>
    <t>国内债务
发行费用</t>
  </si>
  <si>
    <t>房屋建筑
物购建</t>
  </si>
  <si>
    <t>办公设备
购置</t>
  </si>
  <si>
    <t>专用设备
购置</t>
  </si>
  <si>
    <t>基础设施
建设</t>
  </si>
  <si>
    <t>大型修缮</t>
  </si>
  <si>
    <t>信息网络
及软件购
置更新</t>
  </si>
  <si>
    <t>物资储备</t>
  </si>
  <si>
    <t>公务用车
购置</t>
  </si>
  <si>
    <t>其他交通
工具购置</t>
  </si>
  <si>
    <t>文物和陈
列品购置</t>
  </si>
  <si>
    <t>无形资产
购置</t>
  </si>
  <si>
    <t>其他基本
建设支出</t>
  </si>
  <si>
    <t>土地补偿</t>
  </si>
  <si>
    <t>安置补助</t>
  </si>
  <si>
    <t>地上附着
物和青苗
补偿</t>
  </si>
  <si>
    <t>拆迁补偿</t>
  </si>
  <si>
    <t>其他资本
性支出</t>
  </si>
  <si>
    <t>资本金
注入</t>
  </si>
  <si>
    <t>其他对
企业补
助</t>
  </si>
  <si>
    <t>政府投
资基金
股权投
资</t>
  </si>
  <si>
    <t>费用补贴</t>
  </si>
  <si>
    <t>利息补贴</t>
  </si>
  <si>
    <t>其他对企
业补助</t>
  </si>
  <si>
    <t>对社会保
障基金补
助</t>
  </si>
  <si>
    <t>补充全
国社会
保障基
金</t>
  </si>
  <si>
    <t>赠与</t>
  </si>
  <si>
    <t>国家赔偿
费用支出</t>
  </si>
  <si>
    <t>对民间非
营利组织
和群众性
自治组织
补贴</t>
  </si>
  <si>
    <t>表3_1</t>
  </si>
  <si>
    <t>一般公共预算基本支出预算表</t>
  </si>
  <si>
    <t>人员性经费</t>
  </si>
  <si>
    <t>日常公用经费</t>
  </si>
  <si>
    <t>伙食补
助费</t>
  </si>
  <si>
    <t>机关事业单
位基本养老
保险缴费</t>
  </si>
  <si>
    <t>职业年
金缴费</t>
  </si>
  <si>
    <t>职工基本医
疗保险缴费</t>
  </si>
  <si>
    <t>公务员医
疗补助缴
费</t>
  </si>
  <si>
    <t>其他社会保障缴费</t>
  </si>
  <si>
    <t>住房公
积金</t>
  </si>
  <si>
    <t>其他工资福利支出</t>
  </si>
  <si>
    <t>其他人员社
障缴费及住
房公积金</t>
  </si>
  <si>
    <t>其他对个人和家庭的补助支出</t>
  </si>
  <si>
    <t>一般商品和服务支出（定额公用经费）</t>
  </si>
  <si>
    <t>其他一般商品和服务支出（专项经费）</t>
  </si>
  <si>
    <t>公务员
（参公）</t>
  </si>
  <si>
    <t>事业（工
勤）人员</t>
  </si>
  <si>
    <t>机关（参
公）工勤
人员</t>
  </si>
  <si>
    <t>保留津贴</t>
  </si>
  <si>
    <t>警衔津贴</t>
  </si>
  <si>
    <t>警察值勤
岗位津贴</t>
  </si>
  <si>
    <t>警察加班
补贴</t>
  </si>
  <si>
    <t>审计工作
补贴</t>
  </si>
  <si>
    <t>法院检察
院工改保
留津贴</t>
  </si>
  <si>
    <t>政法委机
关工作津
贴</t>
  </si>
  <si>
    <t>司法助理
岗位津贴</t>
  </si>
  <si>
    <t>纪检监察
办案补贴</t>
  </si>
  <si>
    <t>信访岗位
津贴</t>
  </si>
  <si>
    <t>教护播津贴</t>
  </si>
  <si>
    <t>特级教师
津贴</t>
  </si>
  <si>
    <t>特殊教育
补贴</t>
  </si>
  <si>
    <t>卫生防疫
津贴</t>
  </si>
  <si>
    <t>环境保护
监测津贴</t>
  </si>
  <si>
    <t>城市环境
卫生工人
岗位津贴</t>
  </si>
  <si>
    <t>畜牧兽医
医疗卫生
津贴</t>
  </si>
  <si>
    <t>密码人员
岗位津贴</t>
  </si>
  <si>
    <t>安全监管
监察岗位
津贴</t>
  </si>
  <si>
    <t>规范津贴
补贴（年）</t>
  </si>
  <si>
    <t>公务交通
补贴</t>
  </si>
  <si>
    <t>乡镇工作
补贴</t>
  </si>
  <si>
    <t>农村教师
生活补助</t>
  </si>
  <si>
    <t>其他津
补贴</t>
  </si>
  <si>
    <t>失业保险</t>
  </si>
  <si>
    <t>工伤保险</t>
  </si>
  <si>
    <t>生育保险</t>
  </si>
  <si>
    <t>定额补助</t>
  </si>
  <si>
    <t>长期聘用
（分流安
置）</t>
  </si>
  <si>
    <t>编外司勤</t>
  </si>
  <si>
    <t>特岗教师</t>
  </si>
  <si>
    <t>三支一扶</t>
  </si>
  <si>
    <t>大学生
村官</t>
  </si>
  <si>
    <t>计生协会</t>
  </si>
  <si>
    <t>离岗待退
（企业改
制）</t>
  </si>
  <si>
    <t>其他工资
福利支出</t>
  </si>
  <si>
    <t>基本离休费</t>
  </si>
  <si>
    <t>生活补贴</t>
  </si>
  <si>
    <t>护理费</t>
  </si>
  <si>
    <t>增发1个月
基本离休
费</t>
  </si>
  <si>
    <t>职工遗属
生活困难
补助</t>
  </si>
  <si>
    <t>村（社区）组
干部基本报酬</t>
  </si>
  <si>
    <t>新中国成立初
期参加革命工
作的部分退休
干部困难补助</t>
  </si>
  <si>
    <t>2020年目标绩效奖励和生活补助</t>
  </si>
  <si>
    <t>其他对个
人和家庭
的补助</t>
  </si>
  <si>
    <t>因公出国
（境）费
用</t>
  </si>
  <si>
    <t>维修（护）
费</t>
  </si>
  <si>
    <t>公务接待费</t>
  </si>
  <si>
    <t>专用材
料费</t>
  </si>
  <si>
    <t>被装购
置费</t>
  </si>
  <si>
    <t>专用燃
料费</t>
  </si>
  <si>
    <t>委托业
务费</t>
  </si>
  <si>
    <t>公务用车运
行维护费</t>
  </si>
  <si>
    <t>其他交通
费用</t>
  </si>
  <si>
    <t>税金及附
加费用</t>
  </si>
  <si>
    <t>其他商品和
服务支出</t>
  </si>
  <si>
    <t>其中：一般
性支出压减</t>
  </si>
  <si>
    <t>离退休人
员特需费
及公用经
费</t>
  </si>
  <si>
    <t>基层组织活
动和公共服
务运行费</t>
  </si>
  <si>
    <t>驻村工作
队经费</t>
  </si>
  <si>
    <t>党组织活动经费</t>
  </si>
  <si>
    <t>乡镇财力
补助</t>
  </si>
  <si>
    <t>其他一般
商品和服
务支出</t>
  </si>
  <si>
    <t>3-</t>
  </si>
  <si>
    <t>表3_2</t>
  </si>
  <si>
    <t>一般公共预算项目支出预算表</t>
  </si>
  <si>
    <t>单位:元</t>
  </si>
  <si>
    <t>单位名称（科目、项目）</t>
  </si>
  <si>
    <t>县本级财力安排</t>
  </si>
  <si>
    <t>专项业务费</t>
  </si>
  <si>
    <t>民生配套及
其他专项</t>
  </si>
  <si>
    <t>一般性转移
支付</t>
  </si>
  <si>
    <t>专项转移
支付</t>
  </si>
  <si>
    <t>表3_3</t>
  </si>
  <si>
    <t>一般公共预算“三公”经费支出预算表</t>
  </si>
  <si>
    <t>单位编码</t>
  </si>
  <si>
    <t>当年财政拨款预算安排</t>
  </si>
  <si>
    <t>因公出国（
境）费用</t>
  </si>
  <si>
    <t>公务用车购置及运行费</t>
  </si>
  <si>
    <t>公务用车购置费</t>
  </si>
  <si>
    <t>公务用车运行费</t>
  </si>
  <si>
    <t>苍溪县唤马镇人民政府</t>
  </si>
  <si>
    <t>表4</t>
  </si>
  <si>
    <t>政府性基金支出预算表</t>
  </si>
  <si>
    <t>本年政府性基金预算支出</t>
  </si>
  <si>
    <t>表4_1</t>
  </si>
  <si>
    <t>政府性基金预算“三公”经费支出预算表</t>
  </si>
  <si>
    <t>表5</t>
  </si>
  <si>
    <t>国有资本经营预算支出预算表</t>
  </si>
  <si>
    <t>本年国有资本经营预算支出</t>
  </si>
  <si>
    <t>表6</t>
  </si>
  <si>
    <t>2020年部门整体支出绩效目标</t>
  </si>
  <si>
    <t>单位：万元</t>
  </si>
  <si>
    <t>预算单位（全称）</t>
  </si>
  <si>
    <t>年度预算（万元）</t>
  </si>
  <si>
    <t>整体绩效目标</t>
  </si>
  <si>
    <t>部门整体支出年度绩效目标</t>
  </si>
  <si>
    <t>当年财政拨款</t>
  </si>
  <si>
    <t>其他收入抵减财政拨款</t>
  </si>
  <si>
    <t>专户收入安排</t>
  </si>
  <si>
    <t>产出指标</t>
  </si>
  <si>
    <t>效益指标</t>
  </si>
  <si>
    <t>满意度指标</t>
  </si>
  <si>
    <t>数量指标</t>
  </si>
  <si>
    <t>质量指标</t>
  </si>
  <si>
    <t>时效指标</t>
  </si>
  <si>
    <t>成本指标</t>
  </si>
  <si>
    <t>经济效益指标</t>
  </si>
  <si>
    <t>社会效益指标</t>
  </si>
  <si>
    <t>生态效益指标</t>
  </si>
  <si>
    <t>可持续影响指标</t>
  </si>
  <si>
    <t>三级指标</t>
  </si>
  <si>
    <t>指标值</t>
  </si>
  <si>
    <t xml:space="preserve">  624301-苍溪县唤马镇人民政府</t>
  </si>
  <si>
    <t>以习近平新时代中国特色社会主义思想为指导，深入学习贯彻党的十九大和习近平总书记对四川工作系列重要指示精神，按照县委、县政府的总体安排部署和要求，深入实施”2344“发展方略，讲政治、抓落实，重点在产业发展、乡村振兴等方面求突破，加快补齐产业发展、民生改善、生态文明建设短板，不折不扣落实过“紧日子”的要求，切实兜牢“三保”支出和不发生重大风险底线，进一步巩固脱贫摘帽成果，努力促进我镇经济综合实力持续增强，民生保障水平不断提升</t>
  </si>
  <si>
    <t>巩固脱贫摘帽成果</t>
  </si>
  <si>
    <t>贫困户411户、1296人</t>
  </si>
  <si>
    <t>财务管理</t>
  </si>
  <si>
    <t xml:space="preserve">严格执行《会计法》《政府会计制度》《村集体经济组织会计制度》等财务制度
</t>
  </si>
  <si>
    <t>基本民生资金</t>
  </si>
  <si>
    <t xml:space="preserve">按相关规定和时限办理
</t>
  </si>
  <si>
    <t>“三公”经费</t>
  </si>
  <si>
    <t xml:space="preserve">≤5万元
</t>
  </si>
  <si>
    <t>经济效益</t>
  </si>
  <si>
    <t xml:space="preserve">促进我镇县域经济综合实力持续增强，民生保障水平不断提升
</t>
  </si>
  <si>
    <t>社会效益</t>
  </si>
  <si>
    <t xml:space="preserve">促进社会和谐健康发展，提升政府形象
</t>
  </si>
  <si>
    <t>生态文明与环境保护</t>
  </si>
  <si>
    <t xml:space="preserve">积极推进生态文明建设，促进生态环境持续改善
</t>
  </si>
  <si>
    <t>促进经济社会健康发展</t>
  </si>
  <si>
    <t xml:space="preserve">长期
</t>
  </si>
  <si>
    <t>社会公众或服务对象满意度</t>
  </si>
  <si>
    <t xml:space="preserve">≥90%
</t>
  </si>
  <si>
    <t>固定资产投资完成</t>
  </si>
  <si>
    <t>0.4亿元</t>
  </si>
  <si>
    <t>产业发展</t>
  </si>
  <si>
    <t xml:space="preserve">加快建设现代化产业体系，促进农民增收
</t>
  </si>
  <si>
    <t>基层组织活动和公共服务运行经费</t>
  </si>
  <si>
    <t xml:space="preserve">按月（季）及时拨付
</t>
  </si>
  <si>
    <t xml:space="preserve">≤741.5万元
</t>
  </si>
  <si>
    <t>机构设置</t>
  </si>
  <si>
    <t xml:space="preserve">一级预算单位1个（镇政府机关）
</t>
  </si>
  <si>
    <t>党建工作</t>
  </si>
  <si>
    <t>以党的政治建设为统领，提高政治站位，强化政治担当，树牢“四个意识”、坚定“四个自信”、践行“两个维护”</t>
  </si>
  <si>
    <t>行政成本完成时限</t>
  </si>
  <si>
    <t xml:space="preserve">2020年12月
</t>
  </si>
  <si>
    <t xml:space="preserve">≤19.15万元
</t>
  </si>
  <si>
    <t>农民人均可支配收入达到</t>
  </si>
  <si>
    <t>20000元</t>
  </si>
  <si>
    <t>干部能力提升培训率</t>
  </si>
  <si>
    <t>≥90%</t>
  </si>
  <si>
    <t>职工薪金及村（社）组干部报酬发放</t>
  </si>
  <si>
    <t xml:space="preserve">按月足额及时兑现
</t>
  </si>
  <si>
    <t>人员构成</t>
  </si>
  <si>
    <t xml:space="preserve">在职人员39人，其中行政编制20人、事业（工勤）编制19人；离退（职）休人员17人，遗属补助4人
</t>
  </si>
  <si>
    <t>公开公示</t>
  </si>
  <si>
    <t xml:space="preserve">按《预算法》《政府信息公开条例》有关规定执行
</t>
  </si>
  <si>
    <t>生产总值达到</t>
  </si>
  <si>
    <t>机关运行</t>
  </si>
  <si>
    <t xml:space="preserve">基本满足镇机关干部职工正常办公和生活秩序
</t>
  </si>
  <si>
    <t>表6-1</t>
  </si>
  <si>
    <t>2020年部门预算项目支出绩效目标</t>
  </si>
  <si>
    <t>金额单位：万元</t>
  </si>
  <si>
    <t>单位名称(项目名称)</t>
  </si>
  <si>
    <t>项目资金</t>
  </si>
  <si>
    <t>年度目标</t>
  </si>
  <si>
    <t>绩效指标</t>
  </si>
  <si>
    <t>资金总额</t>
  </si>
  <si>
    <t>财政拨款</t>
  </si>
  <si>
    <t>其他资金</t>
  </si>
  <si>
    <t>项目完成指标</t>
  </si>
</sst>
</file>

<file path=xl/styles.xml><?xml version="1.0" encoding="utf-8"?>
<styleSheet xmlns="http://schemas.openxmlformats.org/spreadsheetml/2006/main">
  <numFmts count="4">
    <numFmt numFmtId="176" formatCode="_(* #,##0_);_(* \(#,##0\);_(* &quot;-&quot;_);_(@_)"/>
    <numFmt numFmtId="177" formatCode="_(&quot;$&quot;* #,##0_);_(&quot;$&quot;* \(#,##0\);_(&quot;$&quot;* &quot;-&quot;_);_(@_)"/>
    <numFmt numFmtId="178" formatCode="_(&quot;$&quot;* #,##0.00_);_(&quot;$&quot;* \(#,##0.00\);_(&quot;$&quot;* &quot;-&quot;??_);_(@_)"/>
    <numFmt numFmtId="179" formatCode="_(* #,##0.00_);_(* \(#,##0.00\);_(* &quot;-&quot;??_);_(@_)"/>
  </numFmts>
  <fonts count="32">
    <font>
      <sz val="12"/>
      <name val="宋体"/>
      <charset val="134"/>
    </font>
    <font>
      <b/>
      <sz val="10"/>
      <name val="宋体"/>
      <charset val="134"/>
    </font>
    <font>
      <sz val="10"/>
      <name val="宋体"/>
      <charset val="134"/>
    </font>
    <font>
      <sz val="22"/>
      <name val="文鼎大标宋简"/>
      <charset val="134"/>
    </font>
    <font>
      <sz val="9"/>
      <name val="宋体"/>
      <charset val="134"/>
    </font>
    <font>
      <b/>
      <sz val="9"/>
      <color indexed="8"/>
      <name val="宋体"/>
      <charset val="134"/>
    </font>
    <font>
      <sz val="22"/>
      <color indexed="8"/>
      <name val="文鼎大标宋简"/>
      <charset val="134"/>
    </font>
    <font>
      <sz val="9"/>
      <color indexed="8"/>
      <name val="宋体"/>
      <charset val="134"/>
    </font>
    <font>
      <sz val="12"/>
      <name val="黑体"/>
      <family val="3"/>
      <charset val="134"/>
    </font>
    <font>
      <sz val="20"/>
      <name val="文鼎大标宋简"/>
      <charset val="134"/>
    </font>
    <font>
      <sz val="20"/>
      <name val="方正小标宋简体"/>
      <family val="3"/>
      <charset val="134"/>
    </font>
    <font>
      <sz val="12"/>
      <color indexed="8"/>
      <name val="黑体"/>
      <family val="3"/>
      <charset val="134"/>
    </font>
    <font>
      <sz val="22"/>
      <name val="方正小标宋简体"/>
      <family val="3"/>
      <charset val="134"/>
    </font>
    <font>
      <sz val="11"/>
      <color theme="0"/>
      <name val="Calibri"/>
      <family val="2"/>
      <charset val="0"/>
    </font>
    <font>
      <sz val="11"/>
      <color theme="1"/>
      <name val="Calibri"/>
      <family val="2"/>
      <charset val="0"/>
    </font>
    <font>
      <b/>
      <sz val="11"/>
      <color theme="3"/>
      <name val="Calibri"/>
      <family val="2"/>
      <charset val="0"/>
    </font>
    <font>
      <sz val="11"/>
      <color rgb="FF9C0006"/>
      <name val="Calibri"/>
      <family val="2"/>
      <charset val="0"/>
    </font>
    <font>
      <sz val="11"/>
      <color rgb="FF006100"/>
      <name val="Calibri"/>
      <family val="2"/>
      <charset val="0"/>
    </font>
    <font>
      <b/>
      <sz val="13"/>
      <color theme="3"/>
      <name val="Calibri"/>
      <family val="2"/>
      <charset val="0"/>
    </font>
    <font>
      <b/>
      <sz val="11"/>
      <color rgb="FFFA7D00"/>
      <name val="Calibri"/>
      <family val="2"/>
      <charset val="0"/>
    </font>
    <font>
      <b/>
      <sz val="11"/>
      <color theme="0"/>
      <name val="Calibri"/>
      <family val="2"/>
      <charset val="0"/>
    </font>
    <font>
      <b/>
      <sz val="18"/>
      <color theme="3"/>
      <name val="Cambria"/>
      <family val="1"/>
      <charset val="0"/>
    </font>
    <font>
      <sz val="11"/>
      <color rgb="FF3F3F76"/>
      <name val="Calibri"/>
      <family val="2"/>
      <charset val="0"/>
    </font>
    <font>
      <sz val="11"/>
      <color rgb="FFFA7D00"/>
      <name val="Calibri"/>
      <family val="2"/>
      <charset val="0"/>
    </font>
    <font>
      <b/>
      <sz val="15"/>
      <color theme="3"/>
      <name val="Calibri"/>
      <family val="2"/>
      <charset val="0"/>
    </font>
    <font>
      <i/>
      <sz val="11"/>
      <color rgb="FF7F7F7F"/>
      <name val="Calibri"/>
      <family val="2"/>
      <charset val="0"/>
    </font>
    <font>
      <sz val="11"/>
      <color rgb="FF9C6500"/>
      <name val="Calibri"/>
      <family val="2"/>
      <charset val="0"/>
    </font>
    <font>
      <b/>
      <sz val="11"/>
      <color theme="1"/>
      <name val="Calibri"/>
      <family val="2"/>
      <charset val="0"/>
    </font>
    <font>
      <u/>
      <sz val="11"/>
      <color theme="11"/>
      <name val="Calibri"/>
      <family val="2"/>
      <charset val="0"/>
    </font>
    <font>
      <u/>
      <sz val="11"/>
      <color theme="10"/>
      <name val="Calibri"/>
      <family val="2"/>
      <charset val="0"/>
    </font>
    <font>
      <b/>
      <sz val="11"/>
      <color rgb="FF3F3F3F"/>
      <name val="Calibri"/>
      <family val="2"/>
      <charset val="0"/>
    </font>
    <font>
      <sz val="11"/>
      <color rgb="FFFF0000"/>
      <name val="Calibri"/>
      <family val="2"/>
      <charset val="0"/>
    </font>
  </fonts>
  <fills count="3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indexed="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FC7CE"/>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rgb="FFF2F2F2"/>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6" tint="0.399975585192419"/>
        <bgColor indexed="64"/>
      </patternFill>
    </fill>
    <fill>
      <patternFill patternType="solid">
        <fgColor rgb="FFFFCC99"/>
        <bgColor indexed="64"/>
      </patternFill>
    </fill>
    <fill>
      <patternFill patternType="solid">
        <fgColor theme="7"/>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4"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4"/>
        <bgColor indexed="64"/>
      </patternFill>
    </fill>
    <fill>
      <patternFill patternType="solid">
        <fgColor theme="5"/>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FFFFCC"/>
        <bgColor indexed="64"/>
      </patternFill>
    </fill>
  </fills>
  <borders count="6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rgb="FF000000"/>
      </top>
      <bottom style="thin">
        <color rgb="FF000000"/>
      </bottom>
      <diagonal/>
    </border>
    <border>
      <left/>
      <right/>
      <top style="thin">
        <color rgb="FF000000"/>
      </top>
      <bottom/>
      <diagonal/>
    </border>
    <border>
      <left style="thin">
        <color auto="1"/>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style="thin">
        <color auto="1"/>
      </left>
      <right/>
      <top/>
      <bottom style="thin">
        <color rgb="FF000000"/>
      </bottom>
      <diagonal/>
    </border>
    <border>
      <left style="thin">
        <color rgb="FF000000"/>
      </left>
      <right style="thin">
        <color rgb="FF000000"/>
      </right>
      <top style="thin">
        <color auto="1"/>
      </top>
      <bottom style="thin">
        <color rgb="FF000000"/>
      </bottom>
      <diagonal/>
    </border>
    <border>
      <left/>
      <right/>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style="thin">
        <color rgb="FF000000"/>
      </left>
      <right style="thin">
        <color auto="1"/>
      </right>
      <top/>
      <bottom style="thin">
        <color rgb="FF000000"/>
      </bottom>
      <diagonal/>
    </border>
    <border>
      <left style="thin">
        <color auto="1"/>
      </left>
      <right style="thin">
        <color auto="1"/>
      </right>
      <top/>
      <bottom style="thin">
        <color rgb="FF000000"/>
      </bottom>
      <diagonal/>
    </border>
    <border>
      <left style="thin">
        <color rgb="FF000000"/>
      </left>
      <right style="thin">
        <color rgb="FF000000"/>
      </right>
      <top/>
      <bottom/>
      <diagonal/>
    </border>
    <border>
      <left/>
      <right style="thin">
        <color auto="1"/>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auto="1"/>
      </left>
      <right style="thin">
        <color auto="1"/>
      </right>
      <top style="thin">
        <color rgb="FF000000"/>
      </top>
      <bottom/>
      <diagonal/>
    </border>
    <border>
      <left/>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diagonal/>
    </border>
    <border>
      <left style="thin">
        <color auto="1"/>
      </left>
      <right style="thin">
        <color rgb="FF000000"/>
      </right>
      <top style="thin">
        <color auto="1"/>
      </top>
      <bottom/>
      <diagonal/>
    </border>
    <border>
      <left/>
      <right style="thin">
        <color rgb="FF000000"/>
      </right>
      <top style="thin">
        <color auto="1"/>
      </top>
      <bottom/>
      <diagonal/>
    </border>
    <border>
      <left style="thin">
        <color auto="1"/>
      </left>
      <right style="thin">
        <color auto="1"/>
      </right>
      <top/>
      <bottom/>
      <diagonal/>
    </border>
    <border>
      <left style="thin">
        <color auto="1"/>
      </left>
      <right style="thin">
        <color rgb="FF000000"/>
      </right>
      <top style="thin">
        <color auto="1"/>
      </top>
      <bottom style="thin">
        <color rgb="FF000000"/>
      </bottom>
      <diagonal/>
    </border>
    <border>
      <left style="thin">
        <color auto="1"/>
      </left>
      <right/>
      <top/>
      <bottom/>
      <diagonal/>
    </border>
    <border>
      <left style="thin">
        <color auto="1"/>
      </left>
      <right/>
      <top style="thin">
        <color rgb="FF000000"/>
      </top>
      <bottom style="thin">
        <color rgb="FF000000"/>
      </bottom>
      <diagonal/>
    </border>
    <border>
      <left/>
      <right/>
      <top style="thin">
        <color auto="1"/>
      </top>
      <bottom/>
      <diagonal/>
    </border>
    <border>
      <left style="thin">
        <color auto="1"/>
      </left>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top style="thin">
        <color auto="1"/>
      </top>
      <bottom style="thin">
        <color auto="1"/>
      </bottom>
      <diagonal/>
    </border>
    <border>
      <left style="thin">
        <color rgb="FF000000"/>
      </left>
      <right style="thin">
        <color rgb="FF000000"/>
      </right>
      <top style="thin">
        <color auto="1"/>
      </top>
      <bottom/>
      <diagonal/>
    </border>
    <border>
      <left style="thin">
        <color auto="1"/>
      </left>
      <right style="thin">
        <color auto="1"/>
      </right>
      <top style="thin">
        <color auto="1"/>
      </top>
      <bottom style="thin">
        <color rgb="FF000000"/>
      </bottom>
      <diagonal/>
    </border>
    <border>
      <left/>
      <right/>
      <top/>
      <bottom style="medium">
        <color theme="4" tint="0.399975585192419"/>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thick">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177" fontId="0" fillId="0" borderId="0" applyFont="0" applyFill="0" applyBorder="0" applyAlignment="0" applyProtection="0"/>
    <xf numFmtId="0" fontId="14" fillId="24" borderId="0" applyNumberFormat="0" applyBorder="0" applyAlignment="0" applyProtection="0"/>
    <xf numFmtId="0" fontId="22" fillId="21" borderId="56" applyNumberFormat="0" applyAlignment="0" applyProtection="0"/>
    <xf numFmtId="178" fontId="0" fillId="0" borderId="0" applyFont="0" applyFill="0" applyBorder="0" applyAlignment="0" applyProtection="0"/>
    <xf numFmtId="176" fontId="0" fillId="0" borderId="0" applyFont="0" applyFill="0" applyBorder="0" applyAlignment="0" applyProtection="0"/>
    <xf numFmtId="0" fontId="14" fillId="12" borderId="0" applyNumberFormat="0" applyBorder="0" applyAlignment="0" applyProtection="0"/>
    <xf numFmtId="0" fontId="16" fillId="8" borderId="0" applyNumberFormat="0" applyBorder="0" applyAlignment="0" applyProtection="0"/>
    <xf numFmtId="179" fontId="0" fillId="0" borderId="0" applyFont="0" applyFill="0" applyBorder="0" applyAlignment="0" applyProtection="0"/>
    <xf numFmtId="0" fontId="13" fillId="20" borderId="0" applyNumberFormat="0" applyBorder="0" applyAlignment="0" applyProtection="0"/>
    <xf numFmtId="0" fontId="29" fillId="0" borderId="0" applyNumberFormat="0" applyFill="0" applyBorder="0" applyAlignment="0" applyProtection="0"/>
    <xf numFmtId="9" fontId="0" fillId="0" borderId="0" applyFont="0" applyFill="0" applyBorder="0" applyAlignment="0" applyProtection="0"/>
    <xf numFmtId="0" fontId="28" fillId="0" borderId="0" applyNumberFormat="0" applyFill="0" applyBorder="0" applyAlignment="0" applyProtection="0"/>
    <xf numFmtId="0" fontId="0" fillId="35" borderId="62" applyNumberFormat="0" applyFont="0" applyAlignment="0" applyProtection="0"/>
    <xf numFmtId="0" fontId="13" fillId="34" borderId="0" applyNumberFormat="0" applyBorder="0" applyAlignment="0" applyProtection="0"/>
    <xf numFmtId="0" fontId="15" fillId="0" borderId="0" applyNumberFormat="0" applyFill="0" applyBorder="0" applyAlignment="0" applyProtection="0"/>
    <xf numFmtId="0" fontId="31" fillId="0" borderId="0" applyNumberFormat="0" applyFill="0" applyBorder="0" applyAlignment="0" applyProtection="0"/>
    <xf numFmtId="0" fontId="21" fillId="0" borderId="0" applyNumberFormat="0" applyFill="0" applyBorder="0" applyAlignment="0" applyProtection="0"/>
    <xf numFmtId="0" fontId="25" fillId="0" borderId="0" applyNumberFormat="0" applyFill="0" applyBorder="0" applyAlignment="0" applyProtection="0"/>
    <xf numFmtId="0" fontId="24" fillId="0" borderId="59" applyNumberFormat="0" applyFill="0" applyAlignment="0" applyProtection="0"/>
    <xf numFmtId="0" fontId="18" fillId="0" borderId="55" applyNumberFormat="0" applyFill="0" applyAlignment="0" applyProtection="0"/>
    <xf numFmtId="0" fontId="13" fillId="33" borderId="0" applyNumberFormat="0" applyBorder="0" applyAlignment="0" applyProtection="0"/>
    <xf numFmtId="0" fontId="15" fillId="0" borderId="54" applyNumberFormat="0" applyFill="0" applyAlignment="0" applyProtection="0"/>
    <xf numFmtId="0" fontId="13" fillId="28" borderId="0" applyNumberFormat="0" applyBorder="0" applyAlignment="0" applyProtection="0"/>
    <xf numFmtId="0" fontId="30" fillId="16" borderId="61" applyNumberFormat="0" applyAlignment="0" applyProtection="0"/>
    <xf numFmtId="0" fontId="19" fillId="16" borderId="56" applyNumberFormat="0" applyAlignment="0" applyProtection="0"/>
    <xf numFmtId="0" fontId="20" fillId="19" borderId="57" applyNumberFormat="0" applyAlignment="0" applyProtection="0"/>
    <xf numFmtId="0" fontId="14" fillId="23" borderId="0" applyNumberFormat="0" applyBorder="0" applyAlignment="0" applyProtection="0"/>
    <xf numFmtId="0" fontId="13" fillId="31" borderId="0" applyNumberFormat="0" applyBorder="0" applyAlignment="0" applyProtection="0"/>
    <xf numFmtId="0" fontId="23" fillId="0" borderId="58" applyNumberFormat="0" applyFill="0" applyAlignment="0" applyProtection="0"/>
    <xf numFmtId="0" fontId="27" fillId="0" borderId="60" applyNumberFormat="0" applyFill="0" applyAlignment="0" applyProtection="0"/>
    <xf numFmtId="0" fontId="17" fillId="11" borderId="0" applyNumberFormat="0" applyBorder="0" applyAlignment="0" applyProtection="0"/>
    <xf numFmtId="0" fontId="26" fillId="27" borderId="0" applyNumberFormat="0" applyBorder="0" applyAlignment="0" applyProtection="0"/>
    <xf numFmtId="0" fontId="14" fillId="32" borderId="0" applyNumberFormat="0" applyBorder="0" applyAlignment="0" applyProtection="0"/>
    <xf numFmtId="0" fontId="13" fillId="30" borderId="0" applyNumberFormat="0" applyBorder="0" applyAlignment="0" applyProtection="0"/>
    <xf numFmtId="0" fontId="14" fillId="10" borderId="0" applyNumberFormat="0" applyBorder="0" applyAlignment="0" applyProtection="0"/>
    <xf numFmtId="0" fontId="14" fillId="26" borderId="0" applyNumberFormat="0" applyBorder="0" applyAlignment="0" applyProtection="0"/>
    <xf numFmtId="0" fontId="14" fillId="7" borderId="0" applyNumberFormat="0" applyBorder="0" applyAlignment="0" applyProtection="0"/>
    <xf numFmtId="0" fontId="14" fillId="18" borderId="0" applyNumberFormat="0" applyBorder="0" applyAlignment="0" applyProtection="0"/>
    <xf numFmtId="0" fontId="13" fillId="15" borderId="0" applyNumberFormat="0" applyBorder="0" applyAlignment="0" applyProtection="0"/>
    <xf numFmtId="0" fontId="13" fillId="22" borderId="0" applyNumberFormat="0" applyBorder="0" applyAlignment="0" applyProtection="0"/>
    <xf numFmtId="0" fontId="14" fillId="29" borderId="0" applyNumberFormat="0" applyBorder="0" applyAlignment="0" applyProtection="0"/>
    <xf numFmtId="0" fontId="14" fillId="6" borderId="0" applyNumberFormat="0" applyBorder="0" applyAlignment="0" applyProtection="0"/>
    <xf numFmtId="0" fontId="13" fillId="14" borderId="0" applyNumberFormat="0" applyBorder="0" applyAlignment="0" applyProtection="0"/>
    <xf numFmtId="0" fontId="14" fillId="17" borderId="0" applyNumberFormat="0" applyBorder="0" applyAlignment="0" applyProtection="0"/>
    <xf numFmtId="0" fontId="13" fillId="5" borderId="0" applyNumberFormat="0" applyBorder="0" applyAlignment="0" applyProtection="0"/>
    <xf numFmtId="0" fontId="13" fillId="13" borderId="0" applyNumberFormat="0" applyBorder="0" applyAlignment="0" applyProtection="0"/>
    <xf numFmtId="0" fontId="14" fillId="25" borderId="0" applyNumberFormat="0" applyBorder="0" applyAlignment="0" applyProtection="0"/>
    <xf numFmtId="0" fontId="13" fillId="9" borderId="0" applyNumberFormat="0" applyBorder="0" applyAlignment="0" applyProtection="0"/>
  </cellStyleXfs>
  <cellXfs count="287">
    <xf numFmtId="0" fontId="0" fillId="0" borderId="0" xfId="0"/>
    <xf numFmtId="0" fontId="0" fillId="0" borderId="0" xfId="0" applyAlignment="1">
      <alignment horizontal="center" vertical="center" wrapText="1"/>
    </xf>
    <xf numFmtId="49" fontId="1" fillId="0" borderId="0" xfId="0" applyNumberFormat="1" applyFont="1" applyAlignment="1">
      <alignment horizontal="left" vertical="center" wrapText="1"/>
    </xf>
    <xf numFmtId="49" fontId="2" fillId="0" borderId="0" xfId="0" applyNumberFormat="1" applyFont="1" applyAlignment="1">
      <alignment horizontal="right" vertical="center" wrapText="1"/>
    </xf>
    <xf numFmtId="49" fontId="3" fillId="0" borderId="0" xfId="0" applyNumberFormat="1" applyFont="1" applyAlignment="1">
      <alignment horizontal="center" vertical="center" wrapText="1"/>
    </xf>
    <xf numFmtId="49" fontId="4" fillId="0" borderId="0" xfId="0" applyNumberFormat="1" applyFont="1" applyBorder="1" applyAlignment="1">
      <alignment horizontal="right" vertical="center" wrapText="1"/>
    </xf>
    <xf numFmtId="49" fontId="4" fillId="0" borderId="1" xfId="0" applyNumberFormat="1" applyFont="1" applyBorder="1" applyAlignment="1">
      <alignment horizontal="center" vertical="center" wrapText="1"/>
    </xf>
    <xf numFmtId="49" fontId="4" fillId="0" borderId="2" xfId="0" applyNumberFormat="1" applyFont="1" applyBorder="1" applyAlignment="1">
      <alignment horizontal="center" vertical="center" wrapText="1"/>
    </xf>
    <xf numFmtId="0" fontId="4" fillId="0" borderId="1" xfId="0" applyFont="1" applyBorder="1" applyAlignment="1">
      <alignment vertical="center" wrapText="1"/>
    </xf>
    <xf numFmtId="4" fontId="4" fillId="0" borderId="1" xfId="0" applyNumberFormat="1" applyFont="1" applyBorder="1" applyAlignment="1">
      <alignment horizontal="right" vertical="center" wrapText="1"/>
    </xf>
    <xf numFmtId="1" fontId="5" fillId="0" borderId="0" xfId="0" applyNumberFormat="1" applyFont="1" applyFill="1" applyBorder="1"/>
    <xf numFmtId="1" fontId="6" fillId="0" borderId="3" xfId="0" applyNumberFormat="1" applyFont="1" applyFill="1" applyBorder="1" applyAlignment="1">
      <alignment horizontal="center" vertical="center"/>
    </xf>
    <xf numFmtId="1" fontId="6" fillId="0" borderId="0" xfId="0" applyNumberFormat="1" applyFont="1" applyFill="1" applyBorder="1" applyAlignment="1">
      <alignment horizontal="center" vertical="center"/>
    </xf>
    <xf numFmtId="1" fontId="7" fillId="0" borderId="4" xfId="0" applyNumberFormat="1" applyFont="1" applyFill="1" applyBorder="1" applyAlignment="1">
      <alignment horizontal="left" vertical="center"/>
    </xf>
    <xf numFmtId="1" fontId="7" fillId="0" borderId="5" xfId="0" applyNumberFormat="1" applyFont="1" applyFill="1" applyBorder="1" applyAlignment="1">
      <alignment horizontal="left" vertical="center"/>
    </xf>
    <xf numFmtId="1" fontId="7" fillId="0" borderId="5" xfId="0" applyNumberFormat="1" applyFont="1" applyFill="1" applyBorder="1"/>
    <xf numFmtId="4" fontId="7" fillId="0" borderId="1" xfId="0" applyNumberFormat="1" applyFont="1" applyBorder="1" applyAlignment="1">
      <alignment horizontal="center" vertical="center" wrapText="1"/>
    </xf>
    <xf numFmtId="4" fontId="7" fillId="0" borderId="6" xfId="0" applyNumberFormat="1" applyFont="1" applyBorder="1" applyAlignment="1">
      <alignment horizontal="center" vertical="center" wrapText="1"/>
    </xf>
    <xf numFmtId="4" fontId="7" fillId="0" borderId="6" xfId="0" applyNumberFormat="1" applyFont="1" applyBorder="1" applyAlignment="1">
      <alignment horizontal="center" vertical="center"/>
    </xf>
    <xf numFmtId="4" fontId="7" fillId="0" borderId="7" xfId="0" applyNumberFormat="1" applyFont="1" applyBorder="1" applyAlignment="1">
      <alignment horizontal="center" vertical="center"/>
    </xf>
    <xf numFmtId="4" fontId="7" fillId="0" borderId="8" xfId="0" applyNumberFormat="1" applyFont="1" applyBorder="1" applyAlignment="1">
      <alignment horizontal="center" vertical="center"/>
    </xf>
    <xf numFmtId="4" fontId="7" fillId="0" borderId="9" xfId="0" applyNumberFormat="1" applyFont="1" applyBorder="1" applyAlignment="1">
      <alignment horizontal="center" vertical="center" wrapText="1"/>
    </xf>
    <xf numFmtId="4" fontId="7" fillId="0" borderId="10" xfId="0" applyNumberFormat="1" applyFont="1" applyBorder="1" applyAlignment="1">
      <alignment horizontal="center" vertical="center"/>
    </xf>
    <xf numFmtId="4" fontId="7" fillId="0" borderId="11" xfId="0" applyNumberFormat="1" applyFont="1" applyBorder="1" applyAlignment="1">
      <alignment horizontal="center" vertical="center" wrapText="1"/>
    </xf>
    <xf numFmtId="4" fontId="7" fillId="0" borderId="1" xfId="0" applyNumberFormat="1" applyFont="1" applyBorder="1" applyAlignment="1">
      <alignment horizontal="center" vertical="center" wrapText="1" shrinkToFit="1"/>
    </xf>
    <xf numFmtId="4" fontId="7" fillId="0" borderId="12" xfId="0" applyNumberFormat="1" applyFont="1" applyBorder="1" applyAlignment="1">
      <alignment horizontal="center" vertical="center"/>
    </xf>
    <xf numFmtId="4" fontId="7" fillId="0" borderId="13" xfId="0" applyNumberFormat="1" applyFont="1" applyBorder="1" applyAlignment="1">
      <alignment horizontal="center" vertical="center"/>
    </xf>
    <xf numFmtId="4" fontId="7" fillId="0" borderId="14" xfId="0" applyNumberFormat="1" applyFont="1" applyBorder="1" applyAlignment="1">
      <alignment horizontal="center" vertical="center"/>
    </xf>
    <xf numFmtId="4" fontId="7" fillId="0" borderId="15" xfId="0" applyNumberFormat="1" applyFont="1" applyBorder="1" applyAlignment="1">
      <alignment horizontal="center" vertical="center"/>
    </xf>
    <xf numFmtId="4" fontId="7" fillId="0" borderId="16" xfId="0" applyNumberFormat="1" applyFont="1" applyBorder="1" applyAlignment="1">
      <alignment horizontal="center" vertical="center"/>
    </xf>
    <xf numFmtId="4" fontId="7" fillId="0" borderId="17" xfId="0" applyNumberFormat="1" applyFont="1" applyBorder="1" applyAlignment="1">
      <alignment horizontal="center" vertical="center"/>
    </xf>
    <xf numFmtId="4" fontId="7" fillId="0" borderId="18" xfId="0" applyNumberFormat="1" applyFont="1" applyBorder="1" applyAlignment="1">
      <alignment horizontal="center" vertical="center"/>
    </xf>
    <xf numFmtId="0" fontId="4" fillId="0" borderId="1" xfId="0" applyFont="1" applyBorder="1" applyAlignment="1">
      <alignment horizontal="left" vertical="center" wrapText="1"/>
    </xf>
    <xf numFmtId="3" fontId="4" fillId="0" borderId="9" xfId="0" applyNumberFormat="1" applyFont="1" applyBorder="1" applyAlignment="1">
      <alignment vertical="center" wrapText="1" shrinkToFit="1"/>
    </xf>
    <xf numFmtId="3" fontId="4" fillId="0" borderId="19" xfId="0" applyNumberFormat="1" applyFont="1" applyBorder="1" applyAlignment="1">
      <alignment vertical="center" wrapText="1" shrinkToFit="1"/>
    </xf>
    <xf numFmtId="1" fontId="7" fillId="0" borderId="0" xfId="0" applyNumberFormat="1" applyFont="1" applyFill="1" applyBorder="1"/>
    <xf numFmtId="4" fontId="7" fillId="0" borderId="20" xfId="0" applyNumberFormat="1" applyFont="1" applyBorder="1" applyAlignment="1">
      <alignment horizontal="center" vertical="center"/>
    </xf>
    <xf numFmtId="4" fontId="7" fillId="0" borderId="1" xfId="0" applyNumberFormat="1" applyFont="1" applyBorder="1" applyAlignment="1">
      <alignment horizontal="center" vertical="center"/>
    </xf>
    <xf numFmtId="4" fontId="7" fillId="0" borderId="0" xfId="0" applyNumberFormat="1" applyFont="1" applyBorder="1" applyAlignment="1">
      <alignment horizontal="center" vertical="center"/>
    </xf>
    <xf numFmtId="3" fontId="4" fillId="0" borderId="21" xfId="0" applyNumberFormat="1" applyFont="1" applyBorder="1" applyAlignment="1">
      <alignment vertical="center" wrapText="1" shrinkToFit="1"/>
    </xf>
    <xf numFmtId="3" fontId="4" fillId="0" borderId="8" xfId="0" applyNumberFormat="1" applyFont="1" applyBorder="1" applyAlignment="1">
      <alignment vertical="center" wrapText="1" shrinkToFit="1"/>
    </xf>
    <xf numFmtId="0" fontId="4" fillId="0" borderId="22" xfId="0" applyFont="1" applyBorder="1" applyAlignment="1">
      <alignment vertical="center" wrapText="1"/>
    </xf>
    <xf numFmtId="0" fontId="0" fillId="0" borderId="0" xfId="0" applyBorder="1"/>
    <xf numFmtId="0" fontId="0" fillId="0" borderId="0" xfId="0" applyBorder="1"/>
    <xf numFmtId="4" fontId="7" fillId="0" borderId="2" xfId="0" applyNumberFormat="1" applyFont="1" applyBorder="1" applyAlignment="1">
      <alignment horizontal="center" vertical="center"/>
    </xf>
    <xf numFmtId="0" fontId="4" fillId="0" borderId="4" xfId="0" applyFont="1" applyBorder="1" applyAlignment="1">
      <alignment vertical="center" wrapText="1"/>
    </xf>
    <xf numFmtId="1" fontId="7" fillId="0" borderId="23" xfId="0" applyNumberFormat="1" applyFont="1" applyFill="1" applyBorder="1" applyAlignment="1">
      <alignment horizontal="right" vertical="center"/>
    </xf>
    <xf numFmtId="0" fontId="8" fillId="0" borderId="0" xfId="0" applyNumberFormat="1" applyFont="1" applyBorder="1" applyAlignment="1" applyProtection="1">
      <alignment vertical="center"/>
    </xf>
    <xf numFmtId="4" fontId="9" fillId="0" borderId="0" xfId="0" applyNumberFormat="1" applyFont="1" applyFill="1" applyBorder="1" applyAlignment="1" applyProtection="1">
      <alignment horizontal="center" vertical="center"/>
    </xf>
    <xf numFmtId="4" fontId="4" fillId="0" borderId="0" xfId="0" applyNumberFormat="1" applyFont="1" applyFill="1" applyBorder="1" applyAlignment="1" applyProtection="1">
      <alignment horizontal="left" vertical="center"/>
    </xf>
    <xf numFmtId="4" fontId="4" fillId="0" borderId="0" xfId="0" applyNumberFormat="1" applyFont="1" applyFill="1" applyBorder="1" applyAlignment="1" applyProtection="1">
      <alignment horizontal="right" vertical="center"/>
    </xf>
    <xf numFmtId="4" fontId="4" fillId="0" borderId="1" xfId="0" applyNumberFormat="1" applyFont="1" applyFill="1" applyBorder="1" applyAlignment="1" applyProtection="1">
      <alignment horizontal="centerContinuous" vertical="center"/>
    </xf>
    <xf numFmtId="4" fontId="4" fillId="0" borderId="1" xfId="0" applyNumberFormat="1" applyFont="1" applyFill="1" applyBorder="1" applyAlignment="1" applyProtection="1">
      <alignment horizontal="center" vertical="center"/>
    </xf>
    <xf numFmtId="4" fontId="4" fillId="0" borderId="1" xfId="0" applyNumberFormat="1" applyFont="1" applyFill="1" applyBorder="1" applyAlignment="1" applyProtection="1">
      <alignment horizontal="center" vertical="center" wrapText="1"/>
    </xf>
    <xf numFmtId="4" fontId="4" fillId="0" borderId="1" xfId="0" applyNumberFormat="1" applyFont="1" applyBorder="1" applyAlignment="1" applyProtection="1">
      <alignment horizontal="center" vertical="center" wrapText="1"/>
    </xf>
    <xf numFmtId="4" fontId="4" fillId="0" borderId="2" xfId="0" applyNumberFormat="1" applyFont="1" applyFill="1" applyBorder="1" applyAlignment="1" applyProtection="1">
      <alignment horizontal="center" vertical="center" wrapText="1"/>
    </xf>
    <xf numFmtId="4" fontId="4" fillId="0" borderId="2" xfId="0" applyNumberFormat="1" applyFont="1" applyFill="1" applyBorder="1" applyAlignment="1" applyProtection="1">
      <alignment horizontal="center" vertical="center"/>
    </xf>
    <xf numFmtId="4" fontId="4" fillId="0" borderId="4" xfId="0" applyNumberFormat="1" applyFont="1" applyFill="1" applyBorder="1" applyAlignment="1" applyProtection="1">
      <alignment horizontal="left" vertical="center" wrapText="1"/>
    </xf>
    <xf numFmtId="4" fontId="4" fillId="0" borderId="24" xfId="0" applyNumberFormat="1" applyFont="1" applyFill="1" applyBorder="1" applyAlignment="1" applyProtection="1">
      <alignment horizontal="left" vertical="center" wrapText="1"/>
    </xf>
    <xf numFmtId="3" fontId="4" fillId="0" borderId="25" xfId="0" applyNumberFormat="1" applyFont="1" applyBorder="1" applyAlignment="1" applyProtection="1">
      <alignment horizontal="right" vertical="center" wrapText="1"/>
    </xf>
    <xf numFmtId="0" fontId="0" fillId="0" borderId="0" xfId="0" applyBorder="1" applyProtection="1"/>
    <xf numFmtId="4" fontId="9" fillId="0" borderId="0" xfId="0" applyNumberFormat="1" applyFont="1" applyBorder="1" applyAlignment="1" applyProtection="1">
      <alignment horizontal="center" vertical="center"/>
    </xf>
    <xf numFmtId="4" fontId="4" fillId="0" borderId="0" xfId="0" applyNumberFormat="1" applyFont="1" applyBorder="1" applyAlignment="1" applyProtection="1">
      <alignment horizontal="left" vertical="center"/>
    </xf>
    <xf numFmtId="4" fontId="4" fillId="0" borderId="0" xfId="0" applyNumberFormat="1" applyFont="1" applyBorder="1" applyAlignment="1" applyProtection="1">
      <alignment horizontal="right" vertical="center"/>
    </xf>
    <xf numFmtId="4" fontId="4" fillId="0" borderId="1" xfId="0" applyNumberFormat="1" applyFont="1" applyBorder="1" applyAlignment="1" applyProtection="1">
      <alignment horizontal="center" vertical="center"/>
    </xf>
    <xf numFmtId="4" fontId="4" fillId="0" borderId="6" xfId="0" applyNumberFormat="1" applyFont="1" applyBorder="1" applyAlignment="1" applyProtection="1">
      <alignment horizontal="centerContinuous" vertical="center"/>
    </xf>
    <xf numFmtId="4" fontId="4" fillId="0" borderId="7" xfId="0" applyNumberFormat="1" applyFont="1" applyBorder="1" applyAlignment="1" applyProtection="1">
      <alignment horizontal="centerContinuous" vertical="center"/>
    </xf>
    <xf numFmtId="4" fontId="4" fillId="0" borderId="8" xfId="0" applyNumberFormat="1" applyFont="1" applyBorder="1" applyAlignment="1" applyProtection="1">
      <alignment horizontal="centerContinuous" vertical="center"/>
    </xf>
    <xf numFmtId="4" fontId="4" fillId="0" borderId="2" xfId="0" applyNumberFormat="1" applyFont="1" applyBorder="1" applyAlignment="1" applyProtection="1">
      <alignment horizontal="center" vertical="center"/>
    </xf>
    <xf numFmtId="4" fontId="4" fillId="0" borderId="2" xfId="0" applyNumberFormat="1" applyFont="1" applyBorder="1" applyAlignment="1" applyProtection="1">
      <alignment horizontal="center" vertical="center" wrapText="1"/>
    </xf>
    <xf numFmtId="4" fontId="4" fillId="0" borderId="4" xfId="0" applyNumberFormat="1" applyFont="1" applyBorder="1" applyAlignment="1" applyProtection="1">
      <alignment horizontal="left" vertical="center" wrapText="1"/>
    </xf>
    <xf numFmtId="4" fontId="4" fillId="0" borderId="22" xfId="0" applyNumberFormat="1" applyFont="1" applyBorder="1" applyAlignment="1" applyProtection="1">
      <alignment horizontal="left" vertical="center"/>
    </xf>
    <xf numFmtId="0" fontId="8" fillId="0" borderId="0" xfId="0" applyNumberFormat="1" applyFont="1" applyFill="1" applyBorder="1" applyAlignment="1" applyProtection="1">
      <alignment vertical="center"/>
    </xf>
    <xf numFmtId="0" fontId="8" fillId="0" borderId="0" xfId="0" applyNumberFormat="1" applyFont="1" applyFill="1" applyBorder="1" applyAlignment="1" applyProtection="1">
      <alignment vertical="center"/>
      <protection locked="0"/>
    </xf>
    <xf numFmtId="4" fontId="3" fillId="0" borderId="0" xfId="0" applyNumberFormat="1" applyFont="1" applyFill="1" applyBorder="1" applyAlignment="1" applyProtection="1">
      <alignment horizontal="center" vertical="center"/>
    </xf>
    <xf numFmtId="4" fontId="3" fillId="0" borderId="0" xfId="0" applyNumberFormat="1" applyFont="1" applyFill="1" applyBorder="1" applyAlignment="1" applyProtection="1">
      <alignment horizontal="center" vertical="center"/>
      <protection locked="0"/>
    </xf>
    <xf numFmtId="4" fontId="4" fillId="0" borderId="0" xfId="0" applyNumberFormat="1" applyFont="1" applyFill="1" applyBorder="1" applyAlignment="1" applyProtection="1">
      <alignment horizontal="left" vertical="center"/>
      <protection locked="0"/>
    </xf>
    <xf numFmtId="4" fontId="4" fillId="0" borderId="0" xfId="0" applyNumberFormat="1" applyFont="1" applyFill="1" applyBorder="1" applyAlignment="1" applyProtection="1">
      <alignment horizontal="right" vertical="center"/>
      <protection locked="0"/>
    </xf>
    <xf numFmtId="4" fontId="4" fillId="0" borderId="1" xfId="0" applyNumberFormat="1" applyFont="1" applyFill="1" applyBorder="1" applyAlignment="1" applyProtection="1">
      <alignment horizontal="center" vertical="center"/>
      <protection locked="0"/>
    </xf>
    <xf numFmtId="4" fontId="4" fillId="0" borderId="1" xfId="0" applyNumberFormat="1" applyFont="1" applyFill="1" applyBorder="1" applyAlignment="1" applyProtection="1">
      <alignment horizontal="center" vertical="center" wrapText="1"/>
      <protection locked="0"/>
    </xf>
    <xf numFmtId="4" fontId="4" fillId="0" borderId="22" xfId="0" applyNumberFormat="1" applyFont="1" applyBorder="1" applyAlignment="1" applyProtection="1">
      <alignment horizontal="left" vertical="center"/>
      <protection locked="0"/>
    </xf>
    <xf numFmtId="3" fontId="4" fillId="0" borderId="22" xfId="0" applyNumberFormat="1" applyFont="1" applyBorder="1" applyAlignment="1" applyProtection="1">
      <alignment horizontal="right" vertical="center"/>
      <protection locked="0"/>
    </xf>
    <xf numFmtId="3" fontId="4" fillId="0" borderId="22" xfId="0" applyNumberFormat="1" applyFont="1" applyBorder="1" applyAlignment="1" applyProtection="1">
      <alignment horizontal="right" vertical="center" wrapText="1"/>
      <protection locked="0"/>
    </xf>
    <xf numFmtId="0" fontId="8" fillId="0" borderId="0" xfId="0" applyNumberFormat="1" applyFont="1" applyFill="1" applyBorder="1" applyAlignment="1" applyProtection="1">
      <alignment horizontal="left" vertical="center"/>
    </xf>
    <xf numFmtId="4" fontId="4" fillId="0" borderId="1" xfId="0" applyNumberFormat="1" applyFont="1" applyBorder="1" applyAlignment="1" applyProtection="1">
      <alignment horizontal="centerContinuous" vertical="center"/>
    </xf>
    <xf numFmtId="3" fontId="4" fillId="0" borderId="22" xfId="0" applyNumberFormat="1" applyFont="1" applyBorder="1" applyAlignment="1" applyProtection="1">
      <alignment horizontal="right" vertical="center"/>
    </xf>
    <xf numFmtId="3" fontId="4" fillId="0" borderId="4" xfId="0" applyNumberFormat="1" applyFont="1" applyBorder="1" applyAlignment="1" applyProtection="1">
      <alignment horizontal="right" vertical="center"/>
    </xf>
    <xf numFmtId="3" fontId="4" fillId="0" borderId="1" xfId="0" applyNumberFormat="1" applyFont="1" applyBorder="1" applyAlignment="1" applyProtection="1">
      <alignment horizontal="right" vertical="center"/>
    </xf>
    <xf numFmtId="0" fontId="9" fillId="0" borderId="0" xfId="0" applyFont="1"/>
    <xf numFmtId="0" fontId="0" fillId="0" borderId="0" xfId="0" applyAlignment="1">
      <alignment wrapText="1"/>
    </xf>
    <xf numFmtId="0" fontId="8" fillId="0" borderId="0" xfId="0" applyNumberFormat="1" applyFont="1" applyFill="1" applyBorder="1" applyAlignment="1" applyProtection="1">
      <alignment horizontal="left" vertical="center"/>
      <protection locked="0"/>
    </xf>
    <xf numFmtId="4" fontId="9" fillId="0" borderId="0" xfId="0" applyNumberFormat="1" applyFont="1" applyBorder="1" applyAlignment="1" applyProtection="1">
      <alignment horizontal="center" vertical="center" wrapText="1"/>
    </xf>
    <xf numFmtId="4" fontId="9" fillId="0" borderId="0" xfId="0" applyNumberFormat="1" applyFont="1" applyBorder="1" applyAlignment="1" applyProtection="1">
      <alignment horizontal="center" vertical="center" wrapText="1"/>
      <protection locked="0"/>
    </xf>
    <xf numFmtId="4" fontId="7" fillId="0" borderId="26" xfId="0" applyNumberFormat="1" applyFont="1" applyBorder="1" applyAlignment="1" applyProtection="1">
      <alignment horizontal="left" vertical="center"/>
    </xf>
    <xf numFmtId="4" fontId="7" fillId="0" borderId="26" xfId="0" applyNumberFormat="1" applyFont="1" applyBorder="1" applyAlignment="1" applyProtection="1">
      <alignment horizontal="left" vertical="center"/>
      <protection locked="0"/>
    </xf>
    <xf numFmtId="4" fontId="4" fillId="0" borderId="22" xfId="0" applyNumberFormat="1" applyFont="1" applyFill="1" applyBorder="1" applyAlignment="1" applyProtection="1">
      <alignment horizontal="centerContinuous" vertical="center"/>
    </xf>
    <xf numFmtId="4" fontId="4" fillId="0" borderId="22" xfId="0" applyNumberFormat="1" applyFont="1" applyFill="1" applyBorder="1" applyAlignment="1" applyProtection="1">
      <alignment horizontal="center" vertical="center" wrapText="1"/>
    </xf>
    <xf numFmtId="4" fontId="4" fillId="0" borderId="22" xfId="0" applyNumberFormat="1" applyFont="1" applyFill="1" applyBorder="1" applyAlignment="1" applyProtection="1">
      <alignment horizontal="center" vertical="center"/>
      <protection locked="0"/>
    </xf>
    <xf numFmtId="4" fontId="4" fillId="0" borderId="27" xfId="0" applyNumberFormat="1" applyFont="1" applyBorder="1" applyAlignment="1" applyProtection="1">
      <alignment horizontal="center" vertical="center"/>
      <protection locked="0"/>
    </xf>
    <xf numFmtId="4" fontId="4" fillId="0" borderId="28" xfId="0" applyNumberFormat="1" applyFont="1" applyBorder="1" applyAlignment="1" applyProtection="1">
      <alignment horizontal="center" vertical="center"/>
      <protection locked="0"/>
    </xf>
    <xf numFmtId="4" fontId="4" fillId="0" borderId="2" xfId="0" applyNumberFormat="1" applyFont="1" applyBorder="1" applyAlignment="1" applyProtection="1">
      <alignment horizontal="center" vertical="center"/>
      <protection locked="0"/>
    </xf>
    <xf numFmtId="4" fontId="4" fillId="0" borderId="2" xfId="0" applyNumberFormat="1" applyFont="1" applyBorder="1" applyAlignment="1" applyProtection="1">
      <alignment horizontal="center" vertical="center" wrapText="1"/>
      <protection locked="0"/>
    </xf>
    <xf numFmtId="4" fontId="4" fillId="0" borderId="22" xfId="0" applyNumberFormat="1" applyFont="1" applyBorder="1" applyAlignment="1" applyProtection="1">
      <alignment horizontal="center" vertical="center"/>
      <protection locked="0"/>
    </xf>
    <xf numFmtId="4" fontId="4" fillId="0" borderId="22" xfId="0" applyNumberFormat="1" applyFont="1" applyBorder="1" applyAlignment="1" applyProtection="1">
      <alignment horizontal="center" vertical="center" wrapText="1"/>
      <protection locked="0"/>
    </xf>
    <xf numFmtId="4" fontId="4" fillId="0" borderId="22" xfId="0" applyNumberFormat="1" applyFont="1" applyBorder="1" applyAlignment="1" applyProtection="1">
      <alignment horizontal="left" vertical="center" wrapText="1"/>
    </xf>
    <xf numFmtId="4" fontId="4" fillId="0" borderId="22" xfId="0" applyNumberFormat="1" applyFont="1" applyBorder="1" applyAlignment="1" applyProtection="1">
      <alignment vertical="center" wrapText="1"/>
    </xf>
    <xf numFmtId="4" fontId="4" fillId="0" borderId="1" xfId="0" applyNumberFormat="1" applyFont="1" applyBorder="1" applyAlignment="1" applyProtection="1">
      <alignment vertical="center" wrapText="1" shrinkToFit="1"/>
    </xf>
    <xf numFmtId="3" fontId="4" fillId="0" borderId="1" xfId="0" applyNumberFormat="1" applyFont="1" applyBorder="1" applyAlignment="1" applyProtection="1">
      <alignment vertical="center" wrapText="1"/>
      <protection locked="0"/>
    </xf>
    <xf numFmtId="4" fontId="7" fillId="0" borderId="26" xfId="0" applyNumberFormat="1" applyFont="1" applyBorder="1" applyAlignment="1" applyProtection="1">
      <alignment horizontal="right" vertical="center"/>
      <protection locked="0"/>
    </xf>
    <xf numFmtId="4" fontId="4" fillId="0" borderId="29" xfId="0" applyNumberFormat="1" applyFont="1" applyBorder="1" applyAlignment="1" applyProtection="1">
      <alignment horizontal="center" vertical="center"/>
      <protection locked="0"/>
    </xf>
    <xf numFmtId="0" fontId="4" fillId="0" borderId="0" xfId="0" applyFont="1"/>
    <xf numFmtId="0" fontId="3" fillId="0" borderId="0" xfId="0" applyFont="1"/>
    <xf numFmtId="0" fontId="4" fillId="0" borderId="0" xfId="0" applyFont="1" applyAlignment="1">
      <alignment horizontal="left" wrapText="1"/>
    </xf>
    <xf numFmtId="0" fontId="3" fillId="0" borderId="0" xfId="0" applyFont="1" applyBorder="1" applyAlignment="1" applyProtection="1">
      <alignment horizontal="center" vertical="center"/>
    </xf>
    <xf numFmtId="0" fontId="4" fillId="0" borderId="0" xfId="0" applyFont="1" applyBorder="1" applyAlignment="1" applyProtection="1">
      <alignment horizontal="left" vertical="center"/>
    </xf>
    <xf numFmtId="0" fontId="4" fillId="0" borderId="0" xfId="0" applyFont="1" applyBorder="1" applyAlignment="1" applyProtection="1">
      <alignment horizontal="right" vertical="center"/>
    </xf>
    <xf numFmtId="0" fontId="7" fillId="2" borderId="1"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30" xfId="0" applyFont="1" applyFill="1" applyBorder="1" applyAlignment="1" applyProtection="1">
      <alignment horizontal="left" vertical="center" wrapText="1"/>
    </xf>
    <xf numFmtId="0" fontId="7" fillId="2" borderId="31" xfId="0" applyFont="1" applyFill="1" applyBorder="1" applyAlignment="1" applyProtection="1">
      <alignment horizontal="left" vertical="center" wrapText="1"/>
    </xf>
    <xf numFmtId="0" fontId="7" fillId="2" borderId="24" xfId="0" applyFont="1" applyFill="1" applyBorder="1" applyAlignment="1" applyProtection="1">
      <alignment horizontal="left" vertical="center" wrapText="1"/>
    </xf>
    <xf numFmtId="3" fontId="7" fillId="2" borderId="30" xfId="0" applyNumberFormat="1" applyFont="1" applyFill="1" applyBorder="1" applyAlignment="1" applyProtection="1">
      <alignment horizontal="right" vertical="center" wrapText="1"/>
    </xf>
    <xf numFmtId="3" fontId="7" fillId="2" borderId="31" xfId="0" applyNumberFormat="1" applyFont="1" applyFill="1" applyBorder="1" applyAlignment="1" applyProtection="1">
      <alignment horizontal="right" vertical="center" wrapText="1"/>
    </xf>
    <xf numFmtId="0" fontId="7" fillId="2" borderId="2" xfId="0" applyFont="1" applyFill="1" applyBorder="1" applyAlignment="1" applyProtection="1">
      <alignment horizontal="center" vertical="center" wrapText="1"/>
    </xf>
    <xf numFmtId="0" fontId="7" fillId="2" borderId="22" xfId="0" applyFont="1" applyFill="1" applyBorder="1" applyAlignment="1" applyProtection="1">
      <alignment horizontal="center" vertical="center" wrapText="1"/>
    </xf>
    <xf numFmtId="0" fontId="7" fillId="2" borderId="6"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8" xfId="0" applyFont="1" applyFill="1" applyBorder="1" applyAlignment="1" applyProtection="1">
      <alignment horizontal="center" vertical="center" wrapText="1"/>
    </xf>
    <xf numFmtId="0" fontId="7" fillId="2" borderId="6" xfId="0" applyNumberFormat="1" applyFont="1" applyFill="1" applyBorder="1" applyAlignment="1" applyProtection="1">
      <alignment horizontal="center" vertical="center" wrapText="1"/>
    </xf>
    <xf numFmtId="0" fontId="7" fillId="2" borderId="7" xfId="0" applyNumberFormat="1" applyFont="1" applyFill="1" applyBorder="1" applyAlignment="1" applyProtection="1">
      <alignment horizontal="center" vertical="center" wrapText="1"/>
    </xf>
    <xf numFmtId="0" fontId="7" fillId="2" borderId="8" xfId="0" applyNumberFormat="1" applyFont="1" applyFill="1" applyBorder="1" applyAlignment="1" applyProtection="1">
      <alignment horizontal="center" vertical="center" wrapText="1"/>
    </xf>
    <xf numFmtId="0" fontId="7" fillId="2" borderId="2" xfId="0" applyNumberFormat="1" applyFont="1" applyFill="1" applyBorder="1" applyAlignment="1" applyProtection="1">
      <alignment horizontal="center" vertical="center" wrapText="1"/>
    </xf>
    <xf numFmtId="0" fontId="7" fillId="2" borderId="32" xfId="0" applyNumberFormat="1" applyFont="1" applyFill="1" applyBorder="1" applyAlignment="1" applyProtection="1">
      <alignment horizontal="center" vertical="center" wrapText="1"/>
    </xf>
    <xf numFmtId="0" fontId="7" fillId="2" borderId="22" xfId="0" applyNumberFormat="1" applyFont="1" applyFill="1" applyBorder="1" applyAlignment="1" applyProtection="1">
      <alignment horizontal="center" vertical="center" wrapText="1"/>
    </xf>
    <xf numFmtId="3" fontId="7" fillId="2" borderId="24" xfId="0" applyNumberFormat="1" applyFont="1" applyFill="1" applyBorder="1" applyAlignment="1" applyProtection="1">
      <alignment horizontal="right" vertical="center" wrapText="1"/>
    </xf>
    <xf numFmtId="3" fontId="7" fillId="2" borderId="1" xfId="0" applyNumberFormat="1" applyFont="1" applyFill="1" applyBorder="1" applyAlignment="1" applyProtection="1">
      <alignment horizontal="right" vertical="center" wrapText="1"/>
    </xf>
    <xf numFmtId="3" fontId="7" fillId="2" borderId="33" xfId="0" applyNumberFormat="1" applyFont="1" applyFill="1" applyBorder="1" applyAlignment="1" applyProtection="1">
      <alignment horizontal="right" vertical="center" wrapText="1"/>
    </xf>
    <xf numFmtId="0" fontId="7" fillId="3" borderId="1" xfId="0" applyFont="1" applyFill="1" applyBorder="1" applyAlignment="1" applyProtection="1">
      <alignment horizontal="center" vertical="center" wrapText="1"/>
    </xf>
    <xf numFmtId="3" fontId="7" fillId="3" borderId="22" xfId="0" applyNumberFormat="1" applyFont="1" applyFill="1" applyBorder="1" applyAlignment="1" applyProtection="1">
      <alignment horizontal="right" vertical="center" wrapText="1"/>
    </xf>
    <xf numFmtId="3" fontId="7" fillId="2" borderId="34" xfId="0" applyNumberFormat="1" applyFont="1" applyFill="1" applyBorder="1" applyAlignment="1" applyProtection="1">
      <alignment horizontal="right" vertical="center" wrapText="1"/>
    </xf>
    <xf numFmtId="0" fontId="4" fillId="4" borderId="0" xfId="0" applyNumberFormat="1" applyFont="1" applyFill="1" applyBorder="1" applyAlignment="1" applyProtection="1">
      <alignment vertical="center"/>
    </xf>
    <xf numFmtId="4" fontId="3" fillId="0" borderId="0" xfId="0" applyNumberFormat="1" applyFont="1" applyBorder="1" applyAlignment="1" applyProtection="1">
      <alignment horizontal="center" vertical="center"/>
    </xf>
    <xf numFmtId="4" fontId="4" fillId="0" borderId="0" xfId="0" applyNumberFormat="1" applyFont="1" applyBorder="1" applyAlignment="1" applyProtection="1">
      <alignment vertical="center"/>
    </xf>
    <xf numFmtId="4" fontId="4" fillId="0" borderId="6" xfId="0" applyNumberFormat="1" applyFont="1" applyFill="1" applyBorder="1" applyAlignment="1" applyProtection="1">
      <alignment horizontal="center" vertical="center" wrapText="1"/>
    </xf>
    <xf numFmtId="4" fontId="4" fillId="0" borderId="1" xfId="0" applyNumberFormat="1" applyFont="1" applyBorder="1" applyAlignment="1" applyProtection="1">
      <alignment horizontal="left" vertical="center" wrapText="1"/>
    </xf>
    <xf numFmtId="4" fontId="4" fillId="0" borderId="1" xfId="0" applyNumberFormat="1" applyFont="1" applyBorder="1" applyAlignment="1" applyProtection="1">
      <alignment horizontal="left" vertical="center" wrapText="1" shrinkToFit="1"/>
    </xf>
    <xf numFmtId="3" fontId="4" fillId="0" borderId="9" xfId="0" applyNumberFormat="1" applyFont="1" applyBorder="1" applyAlignment="1" applyProtection="1">
      <alignment horizontal="right" vertical="center" wrapText="1"/>
    </xf>
    <xf numFmtId="3" fontId="4" fillId="0" borderId="19" xfId="0" applyNumberFormat="1" applyFont="1" applyBorder="1" applyAlignment="1" applyProtection="1">
      <alignment horizontal="right" vertical="center" wrapText="1"/>
    </xf>
    <xf numFmtId="3" fontId="4" fillId="0" borderId="31" xfId="0" applyNumberFormat="1" applyFont="1" applyBorder="1" applyAlignment="1" applyProtection="1">
      <alignment horizontal="right" vertical="center" wrapText="1"/>
    </xf>
    <xf numFmtId="4" fontId="4" fillId="0" borderId="35" xfId="0" applyNumberFormat="1" applyFont="1" applyBorder="1" applyAlignment="1" applyProtection="1">
      <alignment horizontal="center" vertical="center" wrapText="1"/>
    </xf>
    <xf numFmtId="4" fontId="4" fillId="0" borderId="34" xfId="0" applyNumberFormat="1" applyFont="1" applyBorder="1" applyAlignment="1" applyProtection="1">
      <alignment horizontal="center" vertical="center" wrapText="1"/>
    </xf>
    <xf numFmtId="0" fontId="7" fillId="4" borderId="0" xfId="0" applyNumberFormat="1" applyFont="1" applyFill="1" applyBorder="1" applyAlignment="1" applyProtection="1">
      <alignment vertical="center"/>
    </xf>
    <xf numFmtId="1" fontId="7" fillId="0" borderId="0" xfId="0" applyNumberFormat="1" applyFont="1" applyFill="1" applyBorder="1" applyProtection="1"/>
    <xf numFmtId="4" fontId="7" fillId="0" borderId="0" xfId="0" applyNumberFormat="1" applyFont="1" applyBorder="1" applyAlignment="1" applyProtection="1">
      <alignment vertical="center"/>
    </xf>
    <xf numFmtId="4" fontId="4" fillId="0" borderId="22" xfId="0" applyNumberFormat="1" applyFont="1" applyBorder="1" applyAlignment="1" applyProtection="1">
      <alignment horizontal="center" vertical="center" wrapText="1"/>
    </xf>
    <xf numFmtId="4" fontId="7" fillId="0" borderId="1" xfId="0" applyNumberFormat="1" applyFont="1" applyFill="1" applyBorder="1" applyAlignment="1" applyProtection="1">
      <alignment horizontal="center" vertical="center"/>
    </xf>
    <xf numFmtId="0" fontId="4" fillId="4" borderId="0" xfId="0" applyNumberFormat="1" applyFont="1" applyFill="1" applyBorder="1" applyAlignment="1" applyProtection="1">
      <alignment horizontal="right" vertical="center"/>
    </xf>
    <xf numFmtId="3" fontId="4" fillId="0" borderId="21" xfId="0" applyNumberFormat="1" applyFont="1" applyBorder="1" applyAlignment="1" applyProtection="1">
      <alignment horizontal="right" vertical="center" wrapText="1"/>
    </xf>
    <xf numFmtId="0" fontId="7" fillId="0" borderId="1" xfId="0" applyFont="1" applyBorder="1" applyAlignment="1" applyProtection="1">
      <alignment horizontal="center" vertical="center"/>
    </xf>
    <xf numFmtId="0" fontId="7" fillId="0" borderId="1" xfId="0" applyFont="1" applyBorder="1" applyAlignment="1" applyProtection="1">
      <alignment horizontal="left" vertical="center" wrapText="1"/>
    </xf>
    <xf numFmtId="4" fontId="7" fillId="0" borderId="9" xfId="0" applyNumberFormat="1" applyFont="1" applyBorder="1" applyAlignment="1" applyProtection="1">
      <alignment horizontal="right" vertical="center" shrinkToFit="1"/>
    </xf>
    <xf numFmtId="3" fontId="4" fillId="0" borderId="19" xfId="0" applyNumberFormat="1" applyFont="1" applyBorder="1" applyAlignment="1" applyProtection="1">
      <alignment horizontal="right" vertical="center" shrinkToFit="1"/>
    </xf>
    <xf numFmtId="4" fontId="4" fillId="0" borderId="19" xfId="0" applyNumberFormat="1" applyFont="1" applyBorder="1" applyAlignment="1" applyProtection="1">
      <alignment horizontal="right" vertical="center" wrapText="1" shrinkToFit="1"/>
    </xf>
    <xf numFmtId="4" fontId="4" fillId="0" borderId="21" xfId="0" applyNumberFormat="1" applyFont="1" applyBorder="1" applyAlignment="1" applyProtection="1">
      <alignment horizontal="right" vertical="center" wrapText="1" shrinkToFit="1"/>
    </xf>
    <xf numFmtId="0" fontId="10" fillId="0" borderId="0" xfId="0" applyFont="1"/>
    <xf numFmtId="0" fontId="11" fillId="0" borderId="0" xfId="0" applyNumberFormat="1" applyFont="1" applyFill="1" applyBorder="1" applyAlignment="1" applyProtection="1">
      <alignment horizontal="left" vertical="center"/>
    </xf>
    <xf numFmtId="0" fontId="11" fillId="0" borderId="0" xfId="0" applyNumberFormat="1" applyFont="1" applyFill="1" applyBorder="1" applyAlignment="1" applyProtection="1">
      <alignment horizontal="left" vertical="center"/>
      <protection locked="0"/>
    </xf>
    <xf numFmtId="4" fontId="12" fillId="0" borderId="0" xfId="0" applyNumberFormat="1" applyFont="1" applyFill="1" applyBorder="1" applyAlignment="1" applyProtection="1">
      <alignment horizontal="center" vertical="center" wrapText="1"/>
    </xf>
    <xf numFmtId="4" fontId="12" fillId="0" borderId="0" xfId="0" applyNumberFormat="1" applyFont="1" applyFill="1" applyBorder="1" applyAlignment="1" applyProtection="1">
      <alignment horizontal="center" vertical="center" wrapText="1"/>
      <protection locked="0"/>
    </xf>
    <xf numFmtId="4" fontId="4" fillId="0" borderId="6" xfId="0" applyNumberFormat="1" applyFont="1" applyBorder="1" applyAlignment="1" applyProtection="1">
      <alignment horizontal="center" vertical="center" wrapText="1"/>
    </xf>
    <xf numFmtId="4" fontId="4" fillId="0" borderId="7" xfId="0" applyNumberFormat="1" applyFont="1" applyBorder="1" applyAlignment="1" applyProtection="1">
      <alignment horizontal="center" vertical="center" wrapText="1"/>
    </xf>
    <xf numFmtId="4" fontId="4" fillId="0" borderId="8" xfId="0" applyNumberFormat="1" applyFont="1" applyBorder="1" applyAlignment="1" applyProtection="1">
      <alignment horizontal="center" vertical="center" wrapText="1"/>
    </xf>
    <xf numFmtId="4" fontId="4" fillId="0" borderId="1" xfId="0" applyNumberFormat="1" applyFont="1" applyBorder="1" applyAlignment="1" applyProtection="1">
      <alignment horizontal="center" vertical="center" wrapText="1" shrinkToFit="1"/>
      <protection locked="0"/>
    </xf>
    <xf numFmtId="4" fontId="4" fillId="0" borderId="11" xfId="0" applyNumberFormat="1" applyFont="1" applyFill="1" applyBorder="1" applyAlignment="1" applyProtection="1">
      <alignment vertical="center"/>
    </xf>
    <xf numFmtId="4" fontId="4" fillId="0" borderId="36" xfId="0" applyNumberFormat="1" applyFont="1" applyBorder="1" applyAlignment="1" applyProtection="1">
      <alignment horizontal="right" vertical="center" wrapText="1" shrinkToFit="1"/>
    </xf>
    <xf numFmtId="4" fontId="4" fillId="0" borderId="26" xfId="0" applyNumberFormat="1" applyFont="1" applyFill="1" applyBorder="1" applyAlignment="1" applyProtection="1">
      <alignment vertical="center"/>
    </xf>
    <xf numFmtId="4" fontId="4" fillId="0" borderId="2" xfId="0" applyNumberFormat="1" applyFont="1" applyBorder="1" applyAlignment="1" applyProtection="1">
      <alignment horizontal="right" vertical="center" wrapText="1" shrinkToFit="1"/>
    </xf>
    <xf numFmtId="3" fontId="4" fillId="0" borderId="1" xfId="0" applyNumberFormat="1" applyFont="1" applyBorder="1" applyAlignment="1" applyProtection="1">
      <alignment horizontal="right" vertical="center" wrapText="1" shrinkToFit="1"/>
    </xf>
    <xf numFmtId="3" fontId="4" fillId="0" borderId="1" xfId="0" applyNumberFormat="1" applyFont="1" applyBorder="1" applyAlignment="1" applyProtection="1">
      <alignment horizontal="right" vertical="center" wrapText="1" shrinkToFit="1"/>
      <protection locked="0"/>
    </xf>
    <xf numFmtId="4" fontId="4" fillId="0" borderId="1" xfId="0" applyNumberFormat="1" applyFont="1" applyBorder="1" applyAlignment="1" applyProtection="1">
      <alignment horizontal="right" vertical="center" wrapText="1" shrinkToFit="1"/>
      <protection locked="0"/>
    </xf>
    <xf numFmtId="4" fontId="4" fillId="0" borderId="14" xfId="0" applyNumberFormat="1" applyFont="1" applyFill="1" applyBorder="1" applyAlignment="1" applyProtection="1">
      <alignment horizontal="left" vertical="center"/>
    </xf>
    <xf numFmtId="4" fontId="4" fillId="0" borderId="16" xfId="0" applyNumberFormat="1" applyFont="1" applyBorder="1" applyAlignment="1" applyProtection="1">
      <alignment horizontal="right" vertical="center" wrapText="1" shrinkToFit="1"/>
    </xf>
    <xf numFmtId="4" fontId="4" fillId="0" borderId="37" xfId="0" applyNumberFormat="1" applyFont="1" applyFill="1" applyBorder="1" applyAlignment="1" applyProtection="1">
      <alignment vertical="center"/>
    </xf>
    <xf numFmtId="4" fontId="4" fillId="0" borderId="38" xfId="0" applyNumberFormat="1" applyFont="1" applyBorder="1" applyAlignment="1" applyProtection="1">
      <alignment horizontal="right" vertical="center" wrapText="1" shrinkToFit="1"/>
    </xf>
    <xf numFmtId="3" fontId="4" fillId="0" borderId="39" xfId="0" applyNumberFormat="1" applyFont="1" applyBorder="1" applyAlignment="1" applyProtection="1">
      <alignment horizontal="right" vertical="center" wrapText="1" shrinkToFit="1"/>
    </xf>
    <xf numFmtId="3" fontId="4" fillId="0" borderId="40" xfId="0" applyNumberFormat="1" applyFont="1" applyBorder="1" applyAlignment="1" applyProtection="1">
      <alignment horizontal="right" vertical="center" wrapText="1" shrinkToFit="1"/>
    </xf>
    <xf numFmtId="3" fontId="4" fillId="0" borderId="23" xfId="0" applyNumberFormat="1" applyFont="1" applyBorder="1" applyAlignment="1" applyProtection="1">
      <alignment horizontal="right" vertical="center" wrapText="1" shrinkToFit="1"/>
      <protection locked="0"/>
    </xf>
    <xf numFmtId="4" fontId="4" fillId="0" borderId="1" xfId="0" applyNumberFormat="1" applyFont="1" applyBorder="1" applyAlignment="1" applyProtection="1">
      <alignment horizontal="right" vertical="center" wrapText="1" shrinkToFit="1"/>
    </xf>
    <xf numFmtId="3" fontId="4" fillId="0" borderId="41" xfId="0" applyNumberFormat="1" applyFont="1" applyBorder="1" applyAlignment="1" applyProtection="1">
      <alignment horizontal="right" vertical="center" wrapText="1" shrinkToFit="1"/>
    </xf>
    <xf numFmtId="3" fontId="4" fillId="0" borderId="42" xfId="0" applyNumberFormat="1" applyFont="1" applyBorder="1" applyAlignment="1" applyProtection="1">
      <alignment horizontal="right" vertical="center" wrapText="1" shrinkToFit="1"/>
    </xf>
    <xf numFmtId="3" fontId="4" fillId="0" borderId="43" xfId="0" applyNumberFormat="1" applyFont="1" applyBorder="1" applyAlignment="1" applyProtection="1">
      <alignment horizontal="right" vertical="center" wrapText="1" shrinkToFit="1"/>
      <protection locked="0"/>
    </xf>
    <xf numFmtId="4" fontId="4" fillId="0" borderId="14" xfId="0" applyNumberFormat="1" applyFont="1" applyFill="1" applyBorder="1" applyAlignment="1" applyProtection="1">
      <alignment vertical="center"/>
    </xf>
    <xf numFmtId="4" fontId="4" fillId="0" borderId="44" xfId="0" applyNumberFormat="1" applyFont="1" applyBorder="1" applyAlignment="1" applyProtection="1">
      <alignment horizontal="right" vertical="center" wrapText="1" shrinkToFit="1"/>
    </xf>
    <xf numFmtId="4" fontId="4" fillId="0" borderId="14" xfId="0" applyNumberFormat="1" applyFont="1" applyBorder="1" applyAlignment="1" applyProtection="1">
      <alignment vertical="center"/>
    </xf>
    <xf numFmtId="4" fontId="4" fillId="0" borderId="13" xfId="0" applyNumberFormat="1" applyFont="1" applyFill="1" applyBorder="1" applyAlignment="1" applyProtection="1">
      <alignment vertical="center"/>
    </xf>
    <xf numFmtId="3" fontId="4" fillId="0" borderId="10" xfId="0" applyNumberFormat="1" applyFont="1" applyBorder="1" applyAlignment="1" applyProtection="1">
      <alignment horizontal="right" vertical="center" wrapText="1"/>
    </xf>
    <xf numFmtId="3" fontId="4" fillId="0" borderId="13" xfId="0" applyNumberFormat="1" applyFont="1" applyBorder="1" applyAlignment="1" applyProtection="1">
      <alignment horizontal="right" vertical="center" wrapText="1"/>
    </xf>
    <xf numFmtId="3" fontId="4" fillId="0" borderId="27" xfId="0" applyNumberFormat="1" applyFont="1" applyBorder="1" applyAlignment="1" applyProtection="1">
      <alignment horizontal="right" vertical="center" wrapText="1" shrinkToFit="1"/>
    </xf>
    <xf numFmtId="3" fontId="4" fillId="0" borderId="45" xfId="0" applyNumberFormat="1" applyFont="1" applyBorder="1" applyAlignment="1" applyProtection="1">
      <alignment horizontal="right" vertical="center" wrapText="1" shrinkToFit="1"/>
    </xf>
    <xf numFmtId="3" fontId="4" fillId="0" borderId="16" xfId="0" applyNumberFormat="1" applyFont="1" applyBorder="1" applyAlignment="1" applyProtection="1">
      <alignment horizontal="right" vertical="center" wrapText="1"/>
    </xf>
    <xf numFmtId="3" fontId="4" fillId="0" borderId="3" xfId="0" applyNumberFormat="1" applyFont="1" applyBorder="1" applyAlignment="1" applyProtection="1">
      <alignment horizontal="right" vertical="center" wrapText="1" shrinkToFit="1"/>
    </xf>
    <xf numFmtId="3" fontId="4" fillId="0" borderId="46" xfId="0" applyNumberFormat="1" applyFont="1" applyBorder="1" applyAlignment="1" applyProtection="1">
      <alignment horizontal="right" vertical="center" wrapText="1" shrinkToFit="1"/>
    </xf>
    <xf numFmtId="3" fontId="4" fillId="0" borderId="42" xfId="0" applyNumberFormat="1" applyFont="1" applyBorder="1" applyAlignment="1" applyProtection="1">
      <alignment horizontal="right" vertical="center" wrapText="1" shrinkToFit="1"/>
      <protection locked="0"/>
    </xf>
    <xf numFmtId="4" fontId="4" fillId="0" borderId="14" xfId="0" applyNumberFormat="1" applyFont="1" applyFill="1" applyBorder="1" applyAlignment="1" applyProtection="1">
      <alignment horizontal="center" vertical="center"/>
    </xf>
    <xf numFmtId="4" fontId="4" fillId="0" borderId="37" xfId="0" applyNumberFormat="1" applyFont="1" applyFill="1" applyBorder="1" applyAlignment="1" applyProtection="1">
      <alignment horizontal="center" vertical="center"/>
    </xf>
    <xf numFmtId="4" fontId="4" fillId="0" borderId="6" xfId="0" applyNumberFormat="1" applyFont="1" applyBorder="1" applyAlignment="1" applyProtection="1">
      <alignment horizontal="right" vertical="center" wrapText="1" shrinkToFit="1"/>
    </xf>
    <xf numFmtId="3" fontId="4" fillId="0" borderId="47" xfId="0" applyNumberFormat="1" applyFont="1" applyBorder="1" applyAlignment="1" applyProtection="1">
      <alignment horizontal="right" vertical="center" wrapText="1" shrinkToFit="1"/>
    </xf>
    <xf numFmtId="3" fontId="4" fillId="0" borderId="21" xfId="0" applyNumberFormat="1" applyFont="1" applyBorder="1" applyAlignment="1" applyProtection="1">
      <alignment horizontal="right" vertical="center" wrapText="1" shrinkToFit="1"/>
    </xf>
    <xf numFmtId="4" fontId="4" fillId="0" borderId="0" xfId="0" applyNumberFormat="1" applyFont="1" applyAlignment="1" applyProtection="1"/>
    <xf numFmtId="4" fontId="4" fillId="0" borderId="0" xfId="0" applyNumberFormat="1" applyFont="1" applyAlignment="1" applyProtection="1">
      <protection locked="0"/>
    </xf>
    <xf numFmtId="4" fontId="4" fillId="0" borderId="0" xfId="0" applyNumberFormat="1" applyFont="1" applyBorder="1" applyAlignment="1" applyProtection="1">
      <alignment horizontal="right" vertical="center" wrapText="1"/>
    </xf>
    <xf numFmtId="4" fontId="4" fillId="0" borderId="6" xfId="0" applyNumberFormat="1" applyFont="1" applyBorder="1" applyAlignment="1" applyProtection="1">
      <alignment horizontal="center" vertical="center"/>
    </xf>
    <xf numFmtId="4" fontId="4" fillId="0" borderId="7" xfId="0" applyNumberFormat="1" applyFont="1" applyBorder="1" applyAlignment="1" applyProtection="1">
      <alignment horizontal="center" vertical="center"/>
    </xf>
    <xf numFmtId="4" fontId="4" fillId="0" borderId="8" xfId="0" applyNumberFormat="1" applyFont="1" applyBorder="1" applyAlignment="1" applyProtection="1">
      <alignment horizontal="center" vertical="center"/>
    </xf>
    <xf numFmtId="4" fontId="4" fillId="0" borderId="26" xfId="0" applyNumberFormat="1" applyFont="1" applyFill="1" applyBorder="1" applyAlignment="1" applyProtection="1">
      <alignment horizontal="left" vertical="center"/>
    </xf>
    <xf numFmtId="3" fontId="4" fillId="0" borderId="14" xfId="0" applyNumberFormat="1" applyFont="1" applyBorder="1" applyAlignment="1" applyProtection="1">
      <alignment horizontal="right" vertical="center" wrapText="1" shrinkToFit="1"/>
    </xf>
    <xf numFmtId="4" fontId="4" fillId="0" borderId="48" xfId="0" applyNumberFormat="1" applyFont="1" applyFill="1" applyBorder="1" applyAlignment="1" applyProtection="1">
      <alignment vertical="center"/>
    </xf>
    <xf numFmtId="4" fontId="4" fillId="0" borderId="8" xfId="0" applyNumberFormat="1" applyFont="1" applyBorder="1" applyAlignment="1" applyProtection="1">
      <alignment vertical="center"/>
    </xf>
    <xf numFmtId="3" fontId="4" fillId="0" borderId="37" xfId="0" applyNumberFormat="1" applyFont="1" applyBorder="1" applyAlignment="1" applyProtection="1">
      <alignment horizontal="right" vertical="center" wrapText="1" shrinkToFit="1"/>
    </xf>
    <xf numFmtId="3" fontId="4" fillId="0" borderId="49" xfId="0" applyNumberFormat="1" applyFont="1" applyBorder="1" applyAlignment="1" applyProtection="1">
      <alignment horizontal="right" vertical="center" wrapText="1" shrinkToFit="1"/>
    </xf>
    <xf numFmtId="4" fontId="4" fillId="0" borderId="15" xfId="0" applyNumberFormat="1" applyFont="1" applyFill="1" applyBorder="1" applyAlignment="1" applyProtection="1">
      <alignment vertical="center"/>
    </xf>
    <xf numFmtId="3" fontId="4" fillId="0" borderId="11" xfId="0" applyNumberFormat="1" applyFont="1" applyBorder="1" applyAlignment="1" applyProtection="1">
      <alignment horizontal="right" vertical="center" wrapText="1" shrinkToFit="1"/>
    </xf>
    <xf numFmtId="3" fontId="4" fillId="0" borderId="17" xfId="0" applyNumberFormat="1" applyFont="1" applyBorder="1" applyAlignment="1" applyProtection="1">
      <alignment horizontal="right" vertical="center" wrapText="1" shrinkToFit="1"/>
    </xf>
    <xf numFmtId="4" fontId="4" fillId="0" borderId="37" xfId="0" applyNumberFormat="1" applyFont="1" applyFill="1" applyBorder="1" applyAlignment="1" applyProtection="1">
      <alignment horizontal="left" vertical="center"/>
    </xf>
    <xf numFmtId="3" fontId="4" fillId="0" borderId="50" xfId="0" applyNumberFormat="1" applyFont="1" applyBorder="1" applyAlignment="1" applyProtection="1">
      <alignment horizontal="right" vertical="center" wrapText="1" shrinkToFit="1"/>
    </xf>
    <xf numFmtId="3" fontId="4" fillId="0" borderId="51" xfId="0" applyNumberFormat="1" applyFont="1" applyBorder="1" applyAlignment="1" applyProtection="1">
      <alignment horizontal="right" vertical="center" wrapText="1" shrinkToFit="1"/>
    </xf>
    <xf numFmtId="4" fontId="4" fillId="0" borderId="15" xfId="0" applyNumberFormat="1" applyFont="1" applyBorder="1" applyAlignment="1" applyProtection="1">
      <alignment vertical="center"/>
    </xf>
    <xf numFmtId="3" fontId="4" fillId="0" borderId="6" xfId="0" applyNumberFormat="1" applyFont="1" applyBorder="1" applyAlignment="1" applyProtection="1">
      <alignment horizontal="right" vertical="center" wrapText="1" shrinkToFit="1"/>
    </xf>
    <xf numFmtId="0" fontId="8" fillId="0" borderId="0" xfId="0" applyNumberFormat="1" applyFont="1" applyFill="1" applyBorder="1" applyAlignment="1">
      <alignment vertical="center"/>
    </xf>
    <xf numFmtId="0" fontId="2" fillId="4" borderId="0" xfId="0" applyNumberFormat="1" applyFont="1" applyFill="1" applyBorder="1" applyAlignment="1" applyProtection="1">
      <alignment vertical="center"/>
    </xf>
    <xf numFmtId="4" fontId="4" fillId="0" borderId="1" xfId="0" applyNumberFormat="1" applyFont="1" applyFill="1" applyBorder="1" applyAlignment="1">
      <alignment horizontal="center" vertical="center"/>
    </xf>
    <xf numFmtId="4" fontId="4" fillId="0" borderId="1" xfId="0" applyNumberFormat="1" applyFont="1" applyBorder="1" applyAlignment="1">
      <alignment horizontal="center" vertical="center" wrapText="1"/>
    </xf>
    <xf numFmtId="4" fontId="4" fillId="0" borderId="22" xfId="0" applyNumberFormat="1" applyFont="1" applyBorder="1" applyAlignment="1">
      <alignment horizontal="left" vertical="center"/>
    </xf>
    <xf numFmtId="4" fontId="4" fillId="0" borderId="25" xfId="0" applyNumberFormat="1" applyFont="1" applyBorder="1" applyAlignment="1" applyProtection="1">
      <alignment horizontal="right" vertical="center" wrapText="1" shrinkToFit="1"/>
    </xf>
    <xf numFmtId="0" fontId="2" fillId="4" borderId="0" xfId="0" applyNumberFormat="1" applyFont="1" applyFill="1" applyBorder="1" applyAlignment="1" applyProtection="1">
      <alignment horizontal="right" vertical="center"/>
      <protection locked="0"/>
    </xf>
    <xf numFmtId="4" fontId="9" fillId="0" borderId="0" xfId="0" applyNumberFormat="1" applyFont="1" applyBorder="1" applyAlignment="1" applyProtection="1">
      <alignment horizontal="center" vertical="center"/>
      <protection locked="0"/>
    </xf>
    <xf numFmtId="4" fontId="4" fillId="0" borderId="2" xfId="0" applyNumberFormat="1" applyFont="1" applyFill="1" applyBorder="1" applyAlignment="1" applyProtection="1">
      <alignment horizontal="center" vertical="center" wrapText="1"/>
      <protection locked="0"/>
    </xf>
    <xf numFmtId="3" fontId="4" fillId="0" borderId="25" xfId="0" applyNumberFormat="1" applyFont="1" applyBorder="1" applyAlignment="1" applyProtection="1">
      <alignment horizontal="right" vertical="center" wrapText="1" shrinkToFit="1"/>
    </xf>
    <xf numFmtId="3" fontId="4" fillId="0" borderId="25" xfId="0" applyNumberFormat="1" applyFont="1" applyBorder="1" applyAlignment="1" applyProtection="1">
      <alignment horizontal="right" vertical="center" wrapText="1" shrinkToFit="1"/>
      <protection locked="0"/>
    </xf>
    <xf numFmtId="0" fontId="0" fillId="0" borderId="0" xfId="0" applyProtection="1"/>
    <xf numFmtId="4" fontId="12" fillId="0" borderId="0" xfId="0" applyNumberFormat="1" applyFont="1" applyFill="1" applyBorder="1" applyAlignment="1" applyProtection="1">
      <alignment horizontal="center" vertical="center"/>
    </xf>
    <xf numFmtId="4" fontId="4" fillId="0" borderId="22" xfId="0" applyNumberFormat="1" applyFont="1" applyBorder="1" applyAlignment="1" applyProtection="1">
      <alignment vertical="center"/>
    </xf>
    <xf numFmtId="4" fontId="4" fillId="0" borderId="22" xfId="0" applyNumberFormat="1" applyFont="1" applyBorder="1" applyAlignment="1">
      <alignment vertical="center"/>
    </xf>
    <xf numFmtId="4" fontId="4" fillId="0" borderId="1" xfId="0" applyNumberFormat="1" applyFont="1" applyBorder="1" applyAlignment="1" applyProtection="1">
      <alignment horizontal="right" vertical="center" shrinkToFit="1"/>
    </xf>
    <xf numFmtId="3" fontId="4" fillId="0" borderId="1" xfId="0" applyNumberFormat="1" applyFont="1" applyBorder="1" applyAlignment="1" applyProtection="1">
      <alignment horizontal="right" vertical="center" shrinkToFit="1"/>
    </xf>
    <xf numFmtId="4" fontId="7" fillId="0" borderId="1" xfId="0" applyNumberFormat="1" applyFont="1" applyFill="1" applyBorder="1" applyAlignment="1" applyProtection="1">
      <alignment horizontal="centerContinuous" vertical="center"/>
    </xf>
    <xf numFmtId="0" fontId="4" fillId="4" borderId="0" xfId="0" applyNumberFormat="1" applyFont="1" applyFill="1" applyBorder="1" applyAlignment="1" applyProtection="1">
      <alignment horizontal="right" vertical="center"/>
      <protection locked="0"/>
    </xf>
    <xf numFmtId="4" fontId="12" fillId="0" borderId="0" xfId="0" applyNumberFormat="1" applyFont="1" applyFill="1" applyBorder="1" applyAlignment="1" applyProtection="1">
      <alignment horizontal="center" vertical="center"/>
      <protection locked="0"/>
    </xf>
    <xf numFmtId="3" fontId="4" fillId="0" borderId="6" xfId="0" applyNumberFormat="1" applyFont="1" applyBorder="1" applyAlignment="1" applyProtection="1">
      <alignment horizontal="right" vertical="center" shrinkToFit="1"/>
    </xf>
    <xf numFmtId="3" fontId="4" fillId="0" borderId="8" xfId="0" applyNumberFormat="1" applyFont="1" applyBorder="1" applyAlignment="1" applyProtection="1">
      <alignment horizontal="right" vertical="center" shrinkToFit="1"/>
    </xf>
    <xf numFmtId="3" fontId="4" fillId="0" borderId="1" xfId="0" applyNumberFormat="1" applyFont="1" applyBorder="1" applyAlignment="1" applyProtection="1">
      <alignment horizontal="right" vertical="center" shrinkToFit="1"/>
      <protection locked="0"/>
    </xf>
    <xf numFmtId="0" fontId="11" fillId="0" borderId="0" xfId="0" applyNumberFormat="1" applyFont="1" applyFill="1" applyBorder="1" applyAlignment="1" applyProtection="1">
      <alignment vertical="center"/>
    </xf>
    <xf numFmtId="0" fontId="11" fillId="0" borderId="0" xfId="0" applyNumberFormat="1" applyFont="1" applyFill="1" applyBorder="1" applyAlignment="1" applyProtection="1">
      <alignment vertical="center"/>
      <protection locked="0"/>
    </xf>
    <xf numFmtId="4" fontId="3" fillId="0" borderId="0" xfId="0" applyNumberFormat="1" applyFont="1" applyBorder="1" applyAlignment="1" applyProtection="1">
      <alignment horizontal="center" vertical="center"/>
      <protection locked="0"/>
    </xf>
    <xf numFmtId="4" fontId="4" fillId="0" borderId="0" xfId="0" applyNumberFormat="1" applyFont="1" applyBorder="1" applyAlignment="1" applyProtection="1">
      <alignment horizontal="left" vertical="center"/>
      <protection locked="0"/>
    </xf>
    <xf numFmtId="4" fontId="4" fillId="0" borderId="1" xfId="0" applyNumberFormat="1" applyFont="1" applyBorder="1" applyAlignment="1" applyProtection="1">
      <alignment horizontal="center" vertical="center"/>
      <protection locked="0"/>
    </xf>
    <xf numFmtId="4" fontId="4" fillId="0" borderId="11" xfId="0" applyNumberFormat="1" applyFont="1" applyBorder="1" applyAlignment="1" applyProtection="1">
      <alignment horizontal="left" vertical="center"/>
    </xf>
    <xf numFmtId="4" fontId="4" fillId="0" borderId="26" xfId="0" applyNumberFormat="1" applyFont="1" applyBorder="1" applyAlignment="1" applyProtection="1">
      <alignment horizontal="left" vertical="center"/>
    </xf>
    <xf numFmtId="4" fontId="4" fillId="0" borderId="2" xfId="0" applyNumberFormat="1" applyFont="1" applyBorder="1" applyAlignment="1" applyProtection="1">
      <alignment horizontal="right" vertical="center" wrapText="1" shrinkToFit="1"/>
      <protection locked="0"/>
    </xf>
    <xf numFmtId="4" fontId="4" fillId="0" borderId="14" xfId="0" applyNumberFormat="1" applyFont="1" applyBorder="1" applyAlignment="1" applyProtection="1">
      <alignment horizontal="left" vertical="center"/>
    </xf>
    <xf numFmtId="4" fontId="4" fillId="0" borderId="52" xfId="0" applyNumberFormat="1" applyFont="1" applyBorder="1" applyAlignment="1" applyProtection="1">
      <alignment horizontal="right" vertical="center" wrapText="1" shrinkToFit="1"/>
    </xf>
    <xf numFmtId="4" fontId="4" fillId="0" borderId="37" xfId="0" applyNumberFormat="1" applyFont="1" applyBorder="1" applyAlignment="1" applyProtection="1">
      <alignment horizontal="left" vertical="center"/>
    </xf>
    <xf numFmtId="4" fontId="4" fillId="0" borderId="52" xfId="0" applyNumberFormat="1" applyFont="1" applyBorder="1" applyAlignment="1" applyProtection="1">
      <alignment horizontal="right" vertical="center" wrapText="1" shrinkToFit="1"/>
      <protection locked="0"/>
    </xf>
    <xf numFmtId="4" fontId="4" fillId="0" borderId="13" xfId="0" applyNumberFormat="1" applyFont="1" applyBorder="1" applyAlignment="1" applyProtection="1">
      <alignment horizontal="left" vertical="center"/>
    </xf>
    <xf numFmtId="4" fontId="4" fillId="0" borderId="15" xfId="0" applyNumberFormat="1" applyFont="1" applyBorder="1" applyAlignment="1" applyProtection="1">
      <alignment horizontal="left" vertical="center"/>
    </xf>
    <xf numFmtId="3" fontId="4" fillId="0" borderId="10" xfId="0" applyNumberFormat="1" applyFont="1" applyBorder="1" applyAlignment="1" applyProtection="1">
      <alignment horizontal="right" vertical="center"/>
    </xf>
    <xf numFmtId="3" fontId="4" fillId="0" borderId="13" xfId="0" applyNumberFormat="1" applyFont="1" applyBorder="1" applyAlignment="1" applyProtection="1">
      <alignment horizontal="right" vertical="center"/>
    </xf>
    <xf numFmtId="3" fontId="4" fillId="0" borderId="1" xfId="0" applyNumberFormat="1" applyFont="1" applyBorder="1" applyAlignment="1" applyProtection="1">
      <alignment horizontal="right" vertical="center" wrapText="1"/>
    </xf>
    <xf numFmtId="4" fontId="4" fillId="0" borderId="25" xfId="0" applyNumberFormat="1" applyFont="1" applyBorder="1" applyAlignment="1" applyProtection="1">
      <alignment horizontal="right" vertical="center" wrapText="1" shrinkToFit="1"/>
      <protection locked="0"/>
    </xf>
    <xf numFmtId="3" fontId="4" fillId="0" borderId="16" xfId="0" applyNumberFormat="1" applyFont="1" applyBorder="1" applyAlignment="1" applyProtection="1">
      <alignment horizontal="right" vertical="center"/>
    </xf>
    <xf numFmtId="4" fontId="4" fillId="0" borderId="14" xfId="0" applyNumberFormat="1" applyFont="1" applyBorder="1" applyAlignment="1" applyProtection="1">
      <alignment horizontal="center" vertical="center"/>
    </xf>
    <xf numFmtId="4" fontId="4" fillId="0" borderId="37" xfId="0" applyNumberFormat="1" applyFont="1" applyBorder="1" applyAlignment="1" applyProtection="1">
      <alignment horizontal="center" vertical="center"/>
    </xf>
    <xf numFmtId="4" fontId="4" fillId="0" borderId="26" xfId="0" applyNumberFormat="1" applyFont="1" applyBorder="1" applyAlignment="1" applyProtection="1">
      <alignment horizontal="center" vertical="center"/>
      <protection locked="0"/>
    </xf>
    <xf numFmtId="3" fontId="4" fillId="0" borderId="44" xfId="0" applyNumberFormat="1" applyFont="1" applyBorder="1" applyAlignment="1" applyProtection="1">
      <alignment horizontal="right" vertical="center" wrapText="1" shrinkToFit="1"/>
    </xf>
    <xf numFmtId="4" fontId="4" fillId="0" borderId="37" xfId="0" applyNumberFormat="1" applyFont="1" applyBorder="1" applyAlignment="1" applyProtection="1">
      <alignment horizontal="left" vertical="center"/>
      <protection locked="0"/>
    </xf>
    <xf numFmtId="3" fontId="4" fillId="0" borderId="44" xfId="0" applyNumberFormat="1" applyFont="1" applyBorder="1" applyAlignment="1" applyProtection="1">
      <alignment horizontal="right" vertical="center"/>
    </xf>
    <xf numFmtId="4" fontId="4" fillId="0" borderId="53" xfId="0" applyNumberFormat="1" applyFont="1" applyBorder="1" applyAlignment="1" applyProtection="1">
      <alignment horizontal="left" vertical="center"/>
    </xf>
    <xf numFmtId="3" fontId="4" fillId="0" borderId="31" xfId="0" applyNumberFormat="1" applyFont="1" applyBorder="1" applyAlignment="1" applyProtection="1">
      <alignment horizontal="right" vertical="center" wrapText="1" shrinkToFit="1"/>
    </xf>
    <xf numFmtId="4" fontId="4" fillId="0" borderId="49" xfId="0" applyNumberFormat="1" applyFont="1" applyBorder="1" applyAlignment="1" applyProtection="1">
      <alignment horizontal="left" vertical="center"/>
    </xf>
    <xf numFmtId="4" fontId="4" fillId="0" borderId="28" xfId="0" applyNumberFormat="1" applyFont="1" applyBorder="1" applyAlignment="1" applyProtection="1">
      <alignment horizontal="left" vertical="center"/>
      <protection locked="0"/>
    </xf>
    <xf numFmtId="4" fontId="4" fillId="0" borderId="28" xfId="0" applyNumberFormat="1" applyFont="1" applyBorder="1" applyAlignment="1" applyProtection="1">
      <alignment horizontal="left" vertical="center"/>
    </xf>
    <xf numFmtId="3" fontId="4" fillId="0" borderId="53" xfId="0" applyNumberFormat="1" applyFont="1" applyBorder="1" applyAlignment="1" applyProtection="1">
      <alignment horizontal="right" vertical="center"/>
    </xf>
    <xf numFmtId="4" fontId="4" fillId="0" borderId="10" xfId="0" applyNumberFormat="1" applyFont="1" applyBorder="1" applyAlignment="1" applyProtection="1">
      <alignment horizontal="left" vertical="center"/>
    </xf>
    <xf numFmtId="4" fontId="4" fillId="0" borderId="26" xfId="0" applyNumberFormat="1" applyFont="1" applyBorder="1" applyAlignment="1" applyProtection="1">
      <alignment horizontal="left" vertical="center"/>
      <protection locked="0"/>
    </xf>
    <xf numFmtId="4" fontId="4" fillId="0" borderId="12" xfId="0" applyNumberFormat="1" applyFont="1" applyBorder="1" applyAlignment="1" applyProtection="1">
      <alignment horizontal="left" vertical="center"/>
    </xf>
    <xf numFmtId="4" fontId="4" fillId="0" borderId="49" xfId="0" applyNumberFormat="1" applyFont="1" applyBorder="1" applyAlignment="1" applyProtection="1">
      <alignment horizontal="center" vertical="center"/>
    </xf>
    <xf numFmtId="4" fontId="4" fillId="0" borderId="28" xfId="0" applyNumberFormat="1" applyFont="1" applyBorder="1" applyAlignment="1" applyProtection="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F40"/>
  <sheetViews>
    <sheetView showGridLines="0" showZeros="0" tabSelected="1" workbookViewId="0">
      <selection activeCell="A20" sqref="A20"/>
    </sheetView>
  </sheetViews>
  <sheetFormatPr defaultColWidth="9" defaultRowHeight="14.25" outlineLevelCol="5"/>
  <cols>
    <col min="1" max="1" width="34.1" customWidth="1"/>
    <col min="2" max="2" width="19.6" customWidth="1"/>
    <col min="3" max="3" width="42.6" customWidth="1"/>
    <col min="4" max="4" width="19.6" customWidth="1"/>
    <col min="5" max="5" width="33.9" customWidth="1"/>
    <col min="6" max="6" width="19.6" customWidth="1"/>
    <col min="7" max="16384" width="8.8"/>
  </cols>
  <sheetData>
    <row r="1" ht="15.75" customHeight="1" spans="1:6">
      <c r="A1" s="251" t="s">
        <v>0</v>
      </c>
      <c r="B1" s="251"/>
      <c r="C1" s="251"/>
      <c r="D1" s="252"/>
      <c r="E1" s="251"/>
      <c r="F1" s="251"/>
    </row>
    <row r="2" ht="33.75" customHeight="1" spans="1:6">
      <c r="A2" s="141" t="s">
        <v>1</v>
      </c>
      <c r="B2" s="141"/>
      <c r="C2" s="141"/>
      <c r="D2" s="253"/>
      <c r="E2" s="141"/>
      <c r="F2" s="141"/>
    </row>
    <row r="3" ht="15.75" customHeight="1" spans="1:6">
      <c r="A3" s="62" t="s">
        <v>2</v>
      </c>
      <c r="B3" s="62"/>
      <c r="C3" s="62"/>
      <c r="D3" s="254"/>
      <c r="E3" s="62"/>
      <c r="F3" s="63" t="s">
        <v>3</v>
      </c>
    </row>
    <row r="4" ht="17" customHeight="1" spans="1:6">
      <c r="A4" s="64" t="s">
        <v>4</v>
      </c>
      <c r="B4" s="64"/>
      <c r="C4" s="64" t="s">
        <v>5</v>
      </c>
      <c r="D4" s="255"/>
      <c r="E4" s="64"/>
      <c r="F4" s="64"/>
    </row>
    <row r="5" ht="17" customHeight="1" spans="1:6">
      <c r="A5" s="64" t="s">
        <v>6</v>
      </c>
      <c r="B5" s="64" t="s">
        <v>7</v>
      </c>
      <c r="C5" s="64" t="s">
        <v>8</v>
      </c>
      <c r="D5" s="255" t="s">
        <v>7</v>
      </c>
      <c r="E5" s="64" t="s">
        <v>9</v>
      </c>
      <c r="F5" s="64" t="s">
        <v>7</v>
      </c>
    </row>
    <row r="6" ht="14.75" customHeight="1" spans="1:6">
      <c r="A6" s="256" t="s">
        <v>10</v>
      </c>
      <c r="B6" s="176">
        <v>7342878</v>
      </c>
      <c r="C6" s="257" t="s">
        <v>11</v>
      </c>
      <c r="D6" s="258">
        <v>2852469</v>
      </c>
      <c r="E6" s="257" t="s">
        <v>12</v>
      </c>
      <c r="F6" s="176">
        <v>3551485</v>
      </c>
    </row>
    <row r="7" ht="14.75" customHeight="1" spans="1:6">
      <c r="A7" s="259" t="s">
        <v>13</v>
      </c>
      <c r="B7" s="260">
        <v>0</v>
      </c>
      <c r="C7" s="261" t="s">
        <v>14</v>
      </c>
      <c r="D7" s="262">
        <v>0</v>
      </c>
      <c r="E7" s="261" t="s">
        <v>15</v>
      </c>
      <c r="F7" s="260">
        <v>1736480</v>
      </c>
    </row>
    <row r="8" ht="14.75" customHeight="1" spans="1:6">
      <c r="A8" s="259" t="s">
        <v>16</v>
      </c>
      <c r="B8" s="260">
        <v>0</v>
      </c>
      <c r="C8" s="261" t="s">
        <v>17</v>
      </c>
      <c r="D8" s="262">
        <v>0</v>
      </c>
      <c r="E8" s="261" t="s">
        <v>18</v>
      </c>
      <c r="F8" s="260">
        <v>2265443</v>
      </c>
    </row>
    <row r="9" ht="14.75" customHeight="1" spans="1:6">
      <c r="A9" s="259" t="s">
        <v>19</v>
      </c>
      <c r="B9" s="260">
        <v>0</v>
      </c>
      <c r="C9" s="261" t="s">
        <v>20</v>
      </c>
      <c r="D9" s="262">
        <v>0</v>
      </c>
      <c r="E9" s="261" t="s">
        <v>21</v>
      </c>
      <c r="F9" s="260">
        <v>0</v>
      </c>
    </row>
    <row r="10" ht="14.75" customHeight="1" spans="1:6">
      <c r="A10" s="259" t="s">
        <v>22</v>
      </c>
      <c r="B10" s="260">
        <v>0</v>
      </c>
      <c r="C10" s="261" t="s">
        <v>23</v>
      </c>
      <c r="D10" s="262">
        <v>0</v>
      </c>
      <c r="E10" s="261" t="s">
        <v>24</v>
      </c>
      <c r="F10" s="260">
        <v>0</v>
      </c>
    </row>
    <row r="11" ht="14.75" customHeight="1" spans="1:6">
      <c r="A11" s="259" t="s">
        <v>25</v>
      </c>
      <c r="B11" s="260" t="s">
        <v>26</v>
      </c>
      <c r="C11" s="261" t="s">
        <v>27</v>
      </c>
      <c r="D11" s="262">
        <v>0</v>
      </c>
      <c r="E11" s="261" t="s">
        <v>28</v>
      </c>
      <c r="F11" s="260">
        <v>54100</v>
      </c>
    </row>
    <row r="12" ht="14.75" customHeight="1" spans="1:6">
      <c r="A12" s="259" t="s">
        <v>29</v>
      </c>
      <c r="B12" s="233">
        <v>0</v>
      </c>
      <c r="C12" s="261" t="s">
        <v>30</v>
      </c>
      <c r="D12" s="262">
        <v>348779</v>
      </c>
      <c r="E12" s="261" t="s">
        <v>31</v>
      </c>
      <c r="F12" s="260">
        <v>0</v>
      </c>
    </row>
    <row r="13" ht="14.75" customHeight="1" spans="1:6">
      <c r="A13" s="263"/>
      <c r="B13" s="195" t="s">
        <v>26</v>
      </c>
      <c r="C13" s="259" t="s">
        <v>32</v>
      </c>
      <c r="D13" s="262">
        <v>385164</v>
      </c>
      <c r="E13" s="261" t="s">
        <v>33</v>
      </c>
      <c r="F13" s="260">
        <v>0</v>
      </c>
    </row>
    <row r="14" ht="14.75" customHeight="1" spans="1:6">
      <c r="A14" s="263"/>
      <c r="B14" s="196" t="s">
        <v>26</v>
      </c>
      <c r="C14" s="259" t="s">
        <v>34</v>
      </c>
      <c r="D14" s="262">
        <v>0</v>
      </c>
      <c r="E14" s="261" t="s">
        <v>35</v>
      </c>
      <c r="F14" s="260">
        <v>0</v>
      </c>
    </row>
    <row r="15" ht="14.75" customHeight="1" spans="1:6">
      <c r="A15" s="263"/>
      <c r="B15" s="196" t="s">
        <v>26</v>
      </c>
      <c r="C15" s="259" t="s">
        <v>36</v>
      </c>
      <c r="D15" s="262">
        <v>262949</v>
      </c>
      <c r="E15" s="261" t="s">
        <v>37</v>
      </c>
      <c r="F15" s="233">
        <v>0</v>
      </c>
    </row>
    <row r="16" ht="14.75" customHeight="1" spans="1:6">
      <c r="A16" s="263"/>
      <c r="B16" s="196" t="s">
        <v>26</v>
      </c>
      <c r="C16" s="259" t="s">
        <v>38</v>
      </c>
      <c r="D16" s="262">
        <v>0</v>
      </c>
      <c r="E16" s="264"/>
      <c r="F16" s="265" t="s">
        <v>26</v>
      </c>
    </row>
    <row r="17" ht="14.75" customHeight="1" spans="1:6">
      <c r="A17" s="263"/>
      <c r="B17" s="196" t="s">
        <v>26</v>
      </c>
      <c r="C17" s="259" t="s">
        <v>39</v>
      </c>
      <c r="D17" s="262">
        <v>169647</v>
      </c>
      <c r="E17" s="264"/>
      <c r="F17" s="266"/>
    </row>
    <row r="18" ht="14.75" customHeight="1" spans="1:6">
      <c r="A18" s="263"/>
      <c r="B18" s="196" t="s">
        <v>26</v>
      </c>
      <c r="C18" s="259" t="s">
        <v>40</v>
      </c>
      <c r="D18" s="262">
        <v>3306667</v>
      </c>
      <c r="E18" s="264"/>
      <c r="F18" s="266"/>
    </row>
    <row r="19" ht="14.75" customHeight="1" spans="1:6">
      <c r="A19" s="263"/>
      <c r="B19" s="196" t="s">
        <v>26</v>
      </c>
      <c r="C19" s="259" t="s">
        <v>41</v>
      </c>
      <c r="D19" s="262">
        <v>0</v>
      </c>
      <c r="E19" s="264"/>
      <c r="F19" s="266"/>
    </row>
    <row r="20" ht="14.75" customHeight="1" spans="1:6">
      <c r="A20" s="263"/>
      <c r="B20" s="196" t="s">
        <v>26</v>
      </c>
      <c r="C20" s="259" t="s">
        <v>42</v>
      </c>
      <c r="D20" s="262">
        <v>0</v>
      </c>
      <c r="E20" s="264"/>
      <c r="F20" s="266"/>
    </row>
    <row r="21" ht="14.75" customHeight="1" spans="1:6">
      <c r="A21" s="263"/>
      <c r="B21" s="196"/>
      <c r="C21" s="259" t="s">
        <v>43</v>
      </c>
      <c r="D21" s="262">
        <v>0</v>
      </c>
      <c r="E21" s="264"/>
      <c r="F21" s="266"/>
    </row>
    <row r="22" ht="14.75" customHeight="1" spans="1:6">
      <c r="A22" s="263"/>
      <c r="B22" s="196"/>
      <c r="C22" s="259" t="s">
        <v>44</v>
      </c>
      <c r="D22" s="262">
        <v>0</v>
      </c>
      <c r="E22" s="264"/>
      <c r="F22" s="266"/>
    </row>
    <row r="23" ht="14.75" customHeight="1" spans="1:6">
      <c r="A23" s="263"/>
      <c r="B23" s="196"/>
      <c r="C23" s="259" t="s">
        <v>45</v>
      </c>
      <c r="D23" s="262">
        <v>0</v>
      </c>
      <c r="E23" s="264"/>
      <c r="F23" s="266"/>
    </row>
    <row r="24" ht="14.75" customHeight="1" spans="1:6">
      <c r="A24" s="263"/>
      <c r="B24" s="196"/>
      <c r="C24" s="259" t="s">
        <v>46</v>
      </c>
      <c r="D24" s="262">
        <v>0</v>
      </c>
      <c r="E24" s="264"/>
      <c r="F24" s="266"/>
    </row>
    <row r="25" ht="14.75" customHeight="1" spans="1:6">
      <c r="A25" s="263"/>
      <c r="B25" s="196"/>
      <c r="C25" s="259" t="s">
        <v>47</v>
      </c>
      <c r="D25" s="262">
        <v>281833</v>
      </c>
      <c r="E25" s="264"/>
      <c r="F25" s="266"/>
    </row>
    <row r="26" ht="14.75" customHeight="1" spans="1:6">
      <c r="A26" s="263"/>
      <c r="B26" s="196"/>
      <c r="C26" s="259" t="s">
        <v>48</v>
      </c>
      <c r="D26" s="262">
        <v>0</v>
      </c>
      <c r="E26" s="264"/>
      <c r="F26" s="266"/>
    </row>
    <row r="27" ht="14.75" customHeight="1" spans="1:6">
      <c r="A27" s="263"/>
      <c r="B27" s="196"/>
      <c r="C27" s="259" t="s">
        <v>49</v>
      </c>
      <c r="D27" s="262">
        <v>0</v>
      </c>
      <c r="E27" s="264"/>
      <c r="F27" s="266"/>
    </row>
    <row r="28" ht="14.75" customHeight="1" spans="1:6">
      <c r="A28" s="263"/>
      <c r="B28" s="196"/>
      <c r="C28" s="259" t="s">
        <v>50</v>
      </c>
      <c r="D28" s="262">
        <v>0</v>
      </c>
      <c r="E28" s="264"/>
      <c r="F28" s="266"/>
    </row>
    <row r="29" ht="14.75" customHeight="1" spans="1:6">
      <c r="A29" s="263"/>
      <c r="B29" s="196"/>
      <c r="C29" s="259" t="s">
        <v>51</v>
      </c>
      <c r="D29" s="262">
        <v>0</v>
      </c>
      <c r="E29" s="264"/>
      <c r="F29" s="266"/>
    </row>
    <row r="30" ht="14.75" customHeight="1" spans="1:6">
      <c r="A30" s="263"/>
      <c r="B30" s="196"/>
      <c r="C30" s="259" t="s">
        <v>52</v>
      </c>
      <c r="D30" s="262">
        <v>0</v>
      </c>
      <c r="E30" s="264"/>
      <c r="F30" s="266"/>
    </row>
    <row r="31" ht="14.75" customHeight="1" spans="1:6">
      <c r="A31" s="263"/>
      <c r="B31" s="199"/>
      <c r="C31" s="259" t="s">
        <v>53</v>
      </c>
      <c r="D31" s="262">
        <v>0</v>
      </c>
      <c r="E31" s="264"/>
      <c r="F31" s="266"/>
    </row>
    <row r="32" ht="14.75" customHeight="1" spans="1:6">
      <c r="A32" s="259"/>
      <c r="B32" s="267"/>
      <c r="C32" s="261" t="s">
        <v>54</v>
      </c>
      <c r="D32" s="262">
        <v>0</v>
      </c>
      <c r="E32" s="264"/>
      <c r="F32" s="266"/>
    </row>
    <row r="33" ht="14.75" customHeight="1" spans="1:6">
      <c r="A33" s="263"/>
      <c r="B33" s="195"/>
      <c r="C33" s="259" t="s">
        <v>55</v>
      </c>
      <c r="D33" s="262">
        <v>0</v>
      </c>
      <c r="E33" s="264"/>
      <c r="F33" s="266"/>
    </row>
    <row r="34" ht="14.75" customHeight="1" spans="1:6">
      <c r="A34" s="263"/>
      <c r="B34" s="199"/>
      <c r="C34" s="259" t="s">
        <v>56</v>
      </c>
      <c r="D34" s="268">
        <v>0</v>
      </c>
      <c r="E34" s="264"/>
      <c r="F34" s="269"/>
    </row>
    <row r="35" ht="14.75" customHeight="1" spans="1:6">
      <c r="A35" s="270" t="s">
        <v>57</v>
      </c>
      <c r="B35" s="187">
        <f>SUM(B6:B12)</f>
        <v>7342878</v>
      </c>
      <c r="C35" s="271" t="s">
        <v>58</v>
      </c>
      <c r="D35" s="272" t="s">
        <v>59</v>
      </c>
      <c r="E35" s="271"/>
      <c r="F35" s="187">
        <f>SUM(F6:F15)</f>
        <v>7607508</v>
      </c>
    </row>
    <row r="36" ht="14.75" customHeight="1" spans="1:6">
      <c r="A36" s="259" t="s">
        <v>60</v>
      </c>
      <c r="B36" s="273"/>
      <c r="C36" s="261" t="s">
        <v>61</v>
      </c>
      <c r="D36" s="274"/>
      <c r="E36" s="261"/>
      <c r="F36" s="275"/>
    </row>
    <row r="37" ht="14.75" customHeight="1" spans="1:6">
      <c r="A37" s="259" t="s">
        <v>62</v>
      </c>
      <c r="B37" s="187">
        <v>264630</v>
      </c>
      <c r="C37" s="261" t="s">
        <v>63</v>
      </c>
      <c r="D37" s="274"/>
      <c r="E37" s="261"/>
      <c r="F37" s="269"/>
    </row>
    <row r="38" ht="14.75" customHeight="1" spans="1:6">
      <c r="A38" s="276"/>
      <c r="B38" s="277"/>
      <c r="C38" s="278" t="s">
        <v>64</v>
      </c>
      <c r="D38" s="279"/>
      <c r="E38" s="280"/>
      <c r="F38" s="281"/>
    </row>
    <row r="39" ht="14.75" hidden="1" customHeight="1" spans="1:6">
      <c r="A39" s="282"/>
      <c r="B39" s="273"/>
      <c r="C39" s="256"/>
      <c r="D39" s="283"/>
      <c r="E39" s="284"/>
      <c r="F39" s="275"/>
    </row>
    <row r="40" ht="14.75" customHeight="1" spans="1:6">
      <c r="A40" s="285" t="s">
        <v>65</v>
      </c>
      <c r="B40" s="187">
        <f>SUM(B35:B37)</f>
        <v>7607508</v>
      </c>
      <c r="C40" s="286" t="s">
        <v>66</v>
      </c>
      <c r="D40" s="99"/>
      <c r="E40" s="286"/>
      <c r="F40" s="187">
        <f>SUM(F35:F38)</f>
        <v>7607508</v>
      </c>
    </row>
  </sheetData>
  <mergeCells count="11">
    <mergeCell ref="A1:F1"/>
    <mergeCell ref="A2:F2"/>
    <mergeCell ref="A3:E3"/>
    <mergeCell ref="A4:B4"/>
    <mergeCell ref="C4:F4"/>
    <mergeCell ref="C35:E35"/>
    <mergeCell ref="C36:E36"/>
    <mergeCell ref="C37:E37"/>
    <mergeCell ref="C38:E38"/>
    <mergeCell ref="C39:E39"/>
    <mergeCell ref="C40:E40"/>
  </mergeCells>
  <printOptions horizontalCentered="1"/>
  <pageMargins left="0.787500023841858" right="0.787500023841858" top="0.55138885974884" bottom="0.787500023841858" header="0.590972244739532" footer="0.590972244739532"/>
  <pageSetup paperSize="9" scale="81" fitToHeight="500" orientation="landscape" errors="blank"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24"/>
  <sheetViews>
    <sheetView showGridLines="0" showZeros="0" workbookViewId="0">
      <selection activeCell="A1" sqref="A1:D1"/>
    </sheetView>
  </sheetViews>
  <sheetFormatPr defaultColWidth="9" defaultRowHeight="14.25"/>
  <cols>
    <col min="1" max="1" width="4.6" customWidth="1"/>
    <col min="2" max="3" width="3.5" customWidth="1"/>
    <col min="5" max="5" width="43.5" customWidth="1"/>
    <col min="6" max="7" width="12" customWidth="1"/>
    <col min="8" max="8" width="11.6" customWidth="1"/>
    <col min="9" max="10" width="9" customWidth="1"/>
    <col min="11" max="12" width="6.6" customWidth="1"/>
    <col min="13" max="13" width="10.6" customWidth="1"/>
    <col min="14" max="18" width="5.6" customWidth="1"/>
    <col min="19" max="19" width="9" customWidth="1"/>
    <col min="20" max="20" width="6.1" customWidth="1"/>
    <col min="21" max="16384" width="8.8"/>
  </cols>
  <sheetData>
    <row r="1" ht="15.75" customHeight="1" spans="1:20">
      <c r="A1" s="72" t="s">
        <v>67</v>
      </c>
      <c r="B1" s="72"/>
      <c r="C1" s="72"/>
      <c r="D1" s="228"/>
      <c r="E1" s="140"/>
      <c r="F1" s="140"/>
      <c r="G1" s="140"/>
      <c r="H1" s="140"/>
      <c r="I1" s="140"/>
      <c r="J1" s="140"/>
      <c r="K1" s="140"/>
      <c r="L1" s="140"/>
      <c r="M1" s="140"/>
      <c r="N1" s="140"/>
      <c r="O1" s="140"/>
      <c r="P1" s="140"/>
      <c r="Q1" s="140"/>
      <c r="R1" s="140"/>
      <c r="S1" s="151"/>
      <c r="T1" s="246"/>
    </row>
    <row r="2" s="164" customFormat="1" ht="33.75" customHeight="1" spans="1:20">
      <c r="A2" s="240" t="s">
        <v>68</v>
      </c>
      <c r="B2" s="240"/>
      <c r="C2" s="240"/>
      <c r="D2" s="240"/>
      <c r="E2" s="240"/>
      <c r="F2" s="240"/>
      <c r="G2" s="240"/>
      <c r="H2" s="240"/>
      <c r="I2" s="240"/>
      <c r="J2" s="240"/>
      <c r="K2" s="240"/>
      <c r="L2" s="240"/>
      <c r="M2" s="240"/>
      <c r="N2" s="240"/>
      <c r="O2" s="240"/>
      <c r="P2" s="240"/>
      <c r="Q2" s="240"/>
      <c r="R2" s="240"/>
      <c r="S2" s="240"/>
      <c r="T2" s="247"/>
    </row>
    <row r="3" ht="15.75" customHeight="1" spans="1:20">
      <c r="A3" s="49" t="s">
        <v>2</v>
      </c>
      <c r="B3" s="49"/>
      <c r="C3" s="49"/>
      <c r="D3" s="49"/>
      <c r="E3" s="49"/>
      <c r="F3" s="49"/>
      <c r="G3" s="49"/>
      <c r="H3" s="49"/>
      <c r="I3" s="49"/>
      <c r="J3" s="142"/>
      <c r="K3" s="142"/>
      <c r="L3" s="142"/>
      <c r="M3" s="142"/>
      <c r="N3" s="142"/>
      <c r="O3" s="142"/>
      <c r="P3" s="142"/>
      <c r="Q3" s="142"/>
      <c r="R3" s="142"/>
      <c r="S3" s="153"/>
      <c r="T3" s="77" t="s">
        <v>3</v>
      </c>
    </row>
    <row r="4" s="239" customFormat="1" ht="16" customHeight="1" spans="1:20">
      <c r="A4" s="52" t="s">
        <v>6</v>
      </c>
      <c r="B4" s="52"/>
      <c r="C4" s="52"/>
      <c r="D4" s="52"/>
      <c r="E4" s="52"/>
      <c r="F4" s="53" t="s">
        <v>69</v>
      </c>
      <c r="G4" s="52" t="s">
        <v>70</v>
      </c>
      <c r="H4" s="54" t="s">
        <v>71</v>
      </c>
      <c r="I4" s="53" t="s">
        <v>72</v>
      </c>
      <c r="J4" s="53" t="s">
        <v>73</v>
      </c>
      <c r="K4" s="53" t="s">
        <v>74</v>
      </c>
      <c r="L4" s="53"/>
      <c r="M4" s="54" t="s">
        <v>75</v>
      </c>
      <c r="N4" s="245" t="s">
        <v>76</v>
      </c>
      <c r="O4" s="245"/>
      <c r="P4" s="245"/>
      <c r="Q4" s="245"/>
      <c r="R4" s="245"/>
      <c r="S4" s="53" t="s">
        <v>77</v>
      </c>
      <c r="T4" s="53" t="s">
        <v>78</v>
      </c>
    </row>
    <row r="5" s="239" customFormat="1" ht="16" customHeight="1" spans="1:20">
      <c r="A5" s="52" t="s">
        <v>79</v>
      </c>
      <c r="B5" s="52"/>
      <c r="C5" s="52"/>
      <c r="D5" s="53" t="s">
        <v>80</v>
      </c>
      <c r="E5" s="53" t="s">
        <v>81</v>
      </c>
      <c r="F5" s="53"/>
      <c r="G5" s="52"/>
      <c r="H5" s="54"/>
      <c r="I5" s="53"/>
      <c r="J5" s="53"/>
      <c r="K5" s="53" t="s">
        <v>82</v>
      </c>
      <c r="L5" s="53" t="s">
        <v>83</v>
      </c>
      <c r="M5" s="54"/>
      <c r="N5" s="53" t="s">
        <v>84</v>
      </c>
      <c r="O5" s="53" t="s">
        <v>85</v>
      </c>
      <c r="P5" s="53" t="s">
        <v>86</v>
      </c>
      <c r="Q5" s="53" t="s">
        <v>87</v>
      </c>
      <c r="R5" s="53" t="s">
        <v>88</v>
      </c>
      <c r="S5" s="53"/>
      <c r="T5" s="53"/>
    </row>
    <row r="6" s="239" customFormat="1" ht="50.25" customHeight="1" spans="1:20">
      <c r="A6" s="53" t="s">
        <v>89</v>
      </c>
      <c r="B6" s="54" t="s">
        <v>90</v>
      </c>
      <c r="C6" s="53" t="s">
        <v>91</v>
      </c>
      <c r="D6" s="53"/>
      <c r="E6" s="53"/>
      <c r="F6" s="53"/>
      <c r="G6" s="52"/>
      <c r="H6" s="54"/>
      <c r="I6" s="53"/>
      <c r="J6" s="53"/>
      <c r="K6" s="53"/>
      <c r="L6" s="53"/>
      <c r="M6" s="54"/>
      <c r="N6" s="53"/>
      <c r="O6" s="53"/>
      <c r="P6" s="53"/>
      <c r="Q6" s="53"/>
      <c r="R6" s="53"/>
      <c r="S6" s="53"/>
      <c r="T6" s="53"/>
    </row>
    <row r="7" ht="20" customHeight="1" spans="1:20">
      <c r="A7" s="71" t="s">
        <v>26</v>
      </c>
      <c r="B7" s="241" t="s">
        <v>26</v>
      </c>
      <c r="C7" s="241" t="s">
        <v>26</v>
      </c>
      <c r="D7" s="242" t="s">
        <v>26</v>
      </c>
      <c r="E7" s="144" t="s">
        <v>69</v>
      </c>
      <c r="F7" s="243">
        <f t="shared" ref="F7:F24" si="0">SUM(G7,H7,I7,J7,K7,M7,S7)</f>
        <v>7607508</v>
      </c>
      <c r="G7" s="243">
        <v>264630</v>
      </c>
      <c r="H7" s="244">
        <v>7342878</v>
      </c>
      <c r="I7" s="244">
        <v>0</v>
      </c>
      <c r="J7" s="244">
        <v>0</v>
      </c>
      <c r="K7" s="244">
        <v>0</v>
      </c>
      <c r="L7" s="244">
        <v>0</v>
      </c>
      <c r="M7" s="244">
        <v>0</v>
      </c>
      <c r="N7" s="244" t="s">
        <v>26</v>
      </c>
      <c r="O7" s="244" t="s">
        <v>26</v>
      </c>
      <c r="P7" s="244"/>
      <c r="Q7" s="248"/>
      <c r="R7" s="244"/>
      <c r="S7" s="249">
        <v>0</v>
      </c>
      <c r="T7" s="250"/>
    </row>
    <row r="8" ht="20" customHeight="1" spans="1:20">
      <c r="A8" s="71" t="s">
        <v>26</v>
      </c>
      <c r="B8" s="241" t="s">
        <v>26</v>
      </c>
      <c r="C8" s="241" t="s">
        <v>26</v>
      </c>
      <c r="D8" s="242" t="s">
        <v>26</v>
      </c>
      <c r="E8" s="144" t="s">
        <v>92</v>
      </c>
      <c r="F8" s="243">
        <f t="shared" si="0"/>
        <v>7607508</v>
      </c>
      <c r="G8" s="243">
        <v>264630</v>
      </c>
      <c r="H8" s="244">
        <v>7342878</v>
      </c>
      <c r="I8" s="244">
        <v>0</v>
      </c>
      <c r="J8" s="244">
        <v>0</v>
      </c>
      <c r="K8" s="244">
        <v>0</v>
      </c>
      <c r="L8" s="244">
        <v>0</v>
      </c>
      <c r="M8" s="244">
        <v>0</v>
      </c>
      <c r="N8" s="244" t="s">
        <v>26</v>
      </c>
      <c r="O8" s="244" t="s">
        <v>26</v>
      </c>
      <c r="P8" s="244"/>
      <c r="Q8" s="248"/>
      <c r="R8" s="244"/>
      <c r="S8" s="249">
        <v>0</v>
      </c>
      <c r="T8" s="250"/>
    </row>
    <row r="9" ht="20" customHeight="1" spans="1:20">
      <c r="A9" s="71" t="s">
        <v>26</v>
      </c>
      <c r="B9" s="241" t="s">
        <v>26</v>
      </c>
      <c r="C9" s="241" t="s">
        <v>26</v>
      </c>
      <c r="D9" s="242" t="s">
        <v>93</v>
      </c>
      <c r="E9" s="144" t="s">
        <v>94</v>
      </c>
      <c r="F9" s="243">
        <f t="shared" si="0"/>
        <v>7607508</v>
      </c>
      <c r="G9" s="243">
        <v>264630</v>
      </c>
      <c r="H9" s="244">
        <v>7342878</v>
      </c>
      <c r="I9" s="244">
        <v>0</v>
      </c>
      <c r="J9" s="244">
        <v>0</v>
      </c>
      <c r="K9" s="244">
        <v>0</v>
      </c>
      <c r="L9" s="244">
        <v>0</v>
      </c>
      <c r="M9" s="244">
        <v>0</v>
      </c>
      <c r="N9" s="244" t="s">
        <v>26</v>
      </c>
      <c r="O9" s="244" t="s">
        <v>26</v>
      </c>
      <c r="P9" s="244"/>
      <c r="Q9" s="248"/>
      <c r="R9" s="244"/>
      <c r="S9" s="249">
        <v>0</v>
      </c>
      <c r="T9" s="250"/>
    </row>
    <row r="10" ht="20" customHeight="1" spans="1:20">
      <c r="A10" s="71" t="s">
        <v>95</v>
      </c>
      <c r="B10" s="241" t="s">
        <v>96</v>
      </c>
      <c r="C10" s="241" t="s">
        <v>97</v>
      </c>
      <c r="D10" s="242" t="s">
        <v>98</v>
      </c>
      <c r="E10" s="144" t="s">
        <v>99</v>
      </c>
      <c r="F10" s="243">
        <f t="shared" si="0"/>
        <v>2519700</v>
      </c>
      <c r="G10" s="243">
        <v>73120</v>
      </c>
      <c r="H10" s="244">
        <v>2446580</v>
      </c>
      <c r="I10" s="244">
        <v>0</v>
      </c>
      <c r="J10" s="244">
        <v>0</v>
      </c>
      <c r="K10" s="244">
        <v>0</v>
      </c>
      <c r="L10" s="244">
        <v>0</v>
      </c>
      <c r="M10" s="244">
        <v>0</v>
      </c>
      <c r="N10" s="244" t="s">
        <v>26</v>
      </c>
      <c r="O10" s="244" t="s">
        <v>26</v>
      </c>
      <c r="P10" s="244"/>
      <c r="Q10" s="248"/>
      <c r="R10" s="244"/>
      <c r="S10" s="249">
        <v>0</v>
      </c>
      <c r="T10" s="250"/>
    </row>
    <row r="11" ht="20" customHeight="1" spans="1:20">
      <c r="A11" s="71" t="s">
        <v>95</v>
      </c>
      <c r="B11" s="241" t="s">
        <v>96</v>
      </c>
      <c r="C11" s="241" t="s">
        <v>100</v>
      </c>
      <c r="D11" s="242" t="s">
        <v>98</v>
      </c>
      <c r="E11" s="144" t="s">
        <v>101</v>
      </c>
      <c r="F11" s="243">
        <f t="shared" si="0"/>
        <v>57100</v>
      </c>
      <c r="G11" s="243">
        <v>57100</v>
      </c>
      <c r="H11" s="244">
        <v>0</v>
      </c>
      <c r="I11" s="244">
        <v>0</v>
      </c>
      <c r="J11" s="244">
        <v>0</v>
      </c>
      <c r="K11" s="244">
        <v>0</v>
      </c>
      <c r="L11" s="244">
        <v>0</v>
      </c>
      <c r="M11" s="244">
        <v>0</v>
      </c>
      <c r="N11" s="244" t="s">
        <v>26</v>
      </c>
      <c r="O11" s="244" t="s">
        <v>26</v>
      </c>
      <c r="P11" s="244"/>
      <c r="Q11" s="248"/>
      <c r="R11" s="244"/>
      <c r="S11" s="249">
        <v>0</v>
      </c>
      <c r="T11" s="250"/>
    </row>
    <row r="12" ht="20" customHeight="1" spans="1:20">
      <c r="A12" s="71" t="s">
        <v>95</v>
      </c>
      <c r="B12" s="241" t="s">
        <v>102</v>
      </c>
      <c r="C12" s="241" t="s">
        <v>97</v>
      </c>
      <c r="D12" s="242" t="s">
        <v>98</v>
      </c>
      <c r="E12" s="144" t="s">
        <v>103</v>
      </c>
      <c r="F12" s="243">
        <f t="shared" si="0"/>
        <v>275669</v>
      </c>
      <c r="G12" s="243">
        <v>0</v>
      </c>
      <c r="H12" s="244">
        <v>275669</v>
      </c>
      <c r="I12" s="244">
        <v>0</v>
      </c>
      <c r="J12" s="244">
        <v>0</v>
      </c>
      <c r="K12" s="244">
        <v>0</v>
      </c>
      <c r="L12" s="244">
        <v>0</v>
      </c>
      <c r="M12" s="244">
        <v>0</v>
      </c>
      <c r="N12" s="244" t="s">
        <v>26</v>
      </c>
      <c r="O12" s="244" t="s">
        <v>26</v>
      </c>
      <c r="P12" s="244"/>
      <c r="Q12" s="248"/>
      <c r="R12" s="244"/>
      <c r="S12" s="249">
        <v>0</v>
      </c>
      <c r="T12" s="250"/>
    </row>
    <row r="13" ht="20" customHeight="1" spans="1:20">
      <c r="A13" s="71" t="s">
        <v>104</v>
      </c>
      <c r="B13" s="241" t="s">
        <v>97</v>
      </c>
      <c r="C13" s="241" t="s">
        <v>105</v>
      </c>
      <c r="D13" s="242" t="s">
        <v>98</v>
      </c>
      <c r="E13" s="144" t="s">
        <v>106</v>
      </c>
      <c r="F13" s="243">
        <f t="shared" si="0"/>
        <v>203500</v>
      </c>
      <c r="G13" s="243">
        <v>0</v>
      </c>
      <c r="H13" s="244">
        <v>203500</v>
      </c>
      <c r="I13" s="244">
        <v>0</v>
      </c>
      <c r="J13" s="244">
        <v>0</v>
      </c>
      <c r="K13" s="244">
        <v>0</v>
      </c>
      <c r="L13" s="244">
        <v>0</v>
      </c>
      <c r="M13" s="244">
        <v>0</v>
      </c>
      <c r="N13" s="244" t="s">
        <v>26</v>
      </c>
      <c r="O13" s="244" t="s">
        <v>26</v>
      </c>
      <c r="P13" s="244"/>
      <c r="Q13" s="248"/>
      <c r="R13" s="244"/>
      <c r="S13" s="249">
        <v>0</v>
      </c>
      <c r="T13" s="250"/>
    </row>
    <row r="14" ht="20" customHeight="1" spans="1:20">
      <c r="A14" s="71" t="s">
        <v>104</v>
      </c>
      <c r="B14" s="241" t="s">
        <v>107</v>
      </c>
      <c r="C14" s="241" t="s">
        <v>108</v>
      </c>
      <c r="D14" s="242" t="s">
        <v>98</v>
      </c>
      <c r="E14" s="144" t="s">
        <v>109</v>
      </c>
      <c r="F14" s="243">
        <f t="shared" si="0"/>
        <v>145279</v>
      </c>
      <c r="G14" s="243">
        <v>0</v>
      </c>
      <c r="H14" s="244">
        <v>145279</v>
      </c>
      <c r="I14" s="244">
        <v>0</v>
      </c>
      <c r="J14" s="244">
        <v>0</v>
      </c>
      <c r="K14" s="244">
        <v>0</v>
      </c>
      <c r="L14" s="244">
        <v>0</v>
      </c>
      <c r="M14" s="244">
        <v>0</v>
      </c>
      <c r="N14" s="244" t="s">
        <v>26</v>
      </c>
      <c r="O14" s="244" t="s">
        <v>26</v>
      </c>
      <c r="P14" s="244"/>
      <c r="Q14" s="248"/>
      <c r="R14" s="244"/>
      <c r="S14" s="249">
        <v>0</v>
      </c>
      <c r="T14" s="250"/>
    </row>
    <row r="15" ht="20" customHeight="1" spans="1:20">
      <c r="A15" s="71" t="s">
        <v>110</v>
      </c>
      <c r="B15" s="241" t="s">
        <v>111</v>
      </c>
      <c r="C15" s="241" t="s">
        <v>111</v>
      </c>
      <c r="D15" s="242" t="s">
        <v>98</v>
      </c>
      <c r="E15" s="144" t="s">
        <v>112</v>
      </c>
      <c r="F15" s="243">
        <f t="shared" si="0"/>
        <v>385164</v>
      </c>
      <c r="G15" s="243">
        <v>0</v>
      </c>
      <c r="H15" s="244">
        <v>385164</v>
      </c>
      <c r="I15" s="244">
        <v>0</v>
      </c>
      <c r="J15" s="244">
        <v>0</v>
      </c>
      <c r="K15" s="244">
        <v>0</v>
      </c>
      <c r="L15" s="244">
        <v>0</v>
      </c>
      <c r="M15" s="244">
        <v>0</v>
      </c>
      <c r="N15" s="244" t="s">
        <v>26</v>
      </c>
      <c r="O15" s="244" t="s">
        <v>26</v>
      </c>
      <c r="P15" s="244"/>
      <c r="Q15" s="248"/>
      <c r="R15" s="244"/>
      <c r="S15" s="249">
        <v>0</v>
      </c>
      <c r="T15" s="250"/>
    </row>
    <row r="16" ht="20" customHeight="1" spans="1:20">
      <c r="A16" s="71" t="s">
        <v>113</v>
      </c>
      <c r="B16" s="241" t="s">
        <v>114</v>
      </c>
      <c r="C16" s="241" t="s">
        <v>115</v>
      </c>
      <c r="D16" s="242" t="s">
        <v>98</v>
      </c>
      <c r="E16" s="144" t="s">
        <v>116</v>
      </c>
      <c r="F16" s="243">
        <f t="shared" si="0"/>
        <v>73825</v>
      </c>
      <c r="G16" s="243">
        <v>0</v>
      </c>
      <c r="H16" s="244">
        <v>73825</v>
      </c>
      <c r="I16" s="244">
        <v>0</v>
      </c>
      <c r="J16" s="244">
        <v>0</v>
      </c>
      <c r="K16" s="244">
        <v>0</v>
      </c>
      <c r="L16" s="244">
        <v>0</v>
      </c>
      <c r="M16" s="244">
        <v>0</v>
      </c>
      <c r="N16" s="244" t="s">
        <v>26</v>
      </c>
      <c r="O16" s="244" t="s">
        <v>26</v>
      </c>
      <c r="P16" s="244"/>
      <c r="Q16" s="248"/>
      <c r="R16" s="244"/>
      <c r="S16" s="249">
        <v>0</v>
      </c>
      <c r="T16" s="250"/>
    </row>
    <row r="17" ht="20" customHeight="1" spans="1:20">
      <c r="A17" s="71" t="s">
        <v>113</v>
      </c>
      <c r="B17" s="241" t="s">
        <v>117</v>
      </c>
      <c r="C17" s="241" t="s">
        <v>97</v>
      </c>
      <c r="D17" s="242" t="s">
        <v>98</v>
      </c>
      <c r="E17" s="144" t="s">
        <v>118</v>
      </c>
      <c r="F17" s="243">
        <f t="shared" si="0"/>
        <v>189124</v>
      </c>
      <c r="G17" s="243">
        <v>0</v>
      </c>
      <c r="H17" s="244">
        <v>189124</v>
      </c>
      <c r="I17" s="244">
        <v>0</v>
      </c>
      <c r="J17" s="244">
        <v>0</v>
      </c>
      <c r="K17" s="244">
        <v>0</v>
      </c>
      <c r="L17" s="244">
        <v>0</v>
      </c>
      <c r="M17" s="244">
        <v>0</v>
      </c>
      <c r="N17" s="244" t="s">
        <v>26</v>
      </c>
      <c r="O17" s="244" t="s">
        <v>26</v>
      </c>
      <c r="P17" s="244"/>
      <c r="Q17" s="248"/>
      <c r="R17" s="244"/>
      <c r="S17" s="249">
        <v>0</v>
      </c>
      <c r="T17" s="250"/>
    </row>
    <row r="18" ht="20" customHeight="1" spans="1:20">
      <c r="A18" s="71" t="s">
        <v>119</v>
      </c>
      <c r="B18" s="241" t="s">
        <v>97</v>
      </c>
      <c r="C18" s="241" t="s">
        <v>120</v>
      </c>
      <c r="D18" s="242" t="s">
        <v>98</v>
      </c>
      <c r="E18" s="144" t="s">
        <v>121</v>
      </c>
      <c r="F18" s="243">
        <f t="shared" si="0"/>
        <v>69647</v>
      </c>
      <c r="G18" s="243">
        <v>0</v>
      </c>
      <c r="H18" s="244">
        <v>69647</v>
      </c>
      <c r="I18" s="244">
        <v>0</v>
      </c>
      <c r="J18" s="244">
        <v>0</v>
      </c>
      <c r="K18" s="244">
        <v>0</v>
      </c>
      <c r="L18" s="244">
        <v>0</v>
      </c>
      <c r="M18" s="244">
        <v>0</v>
      </c>
      <c r="N18" s="244" t="s">
        <v>26</v>
      </c>
      <c r="O18" s="244" t="s">
        <v>26</v>
      </c>
      <c r="P18" s="244"/>
      <c r="Q18" s="248"/>
      <c r="R18" s="244"/>
      <c r="S18" s="249">
        <v>0</v>
      </c>
      <c r="T18" s="250"/>
    </row>
    <row r="19" ht="20" customHeight="1" spans="1:20">
      <c r="A19" s="71" t="s">
        <v>119</v>
      </c>
      <c r="B19" s="241" t="s">
        <v>120</v>
      </c>
      <c r="C19" s="241" t="s">
        <v>97</v>
      </c>
      <c r="D19" s="242" t="s">
        <v>98</v>
      </c>
      <c r="E19" s="144" t="s">
        <v>122</v>
      </c>
      <c r="F19" s="243">
        <f t="shared" si="0"/>
        <v>100000</v>
      </c>
      <c r="G19" s="243">
        <v>100000</v>
      </c>
      <c r="H19" s="244">
        <v>0</v>
      </c>
      <c r="I19" s="244">
        <v>0</v>
      </c>
      <c r="J19" s="244">
        <v>0</v>
      </c>
      <c r="K19" s="244">
        <v>0</v>
      </c>
      <c r="L19" s="244">
        <v>0</v>
      </c>
      <c r="M19" s="244">
        <v>0</v>
      </c>
      <c r="N19" s="244" t="s">
        <v>26</v>
      </c>
      <c r="O19" s="244" t="s">
        <v>26</v>
      </c>
      <c r="P19" s="244"/>
      <c r="Q19" s="248"/>
      <c r="R19" s="244"/>
      <c r="S19" s="249">
        <v>0</v>
      </c>
      <c r="T19" s="250"/>
    </row>
    <row r="20" ht="20" customHeight="1" spans="1:20">
      <c r="A20" s="71" t="s">
        <v>123</v>
      </c>
      <c r="B20" s="241" t="s">
        <v>97</v>
      </c>
      <c r="C20" s="241" t="s">
        <v>108</v>
      </c>
      <c r="D20" s="242" t="s">
        <v>98</v>
      </c>
      <c r="E20" s="144" t="s">
        <v>124</v>
      </c>
      <c r="F20" s="243">
        <f t="shared" si="0"/>
        <v>880417</v>
      </c>
      <c r="G20" s="243">
        <v>0</v>
      </c>
      <c r="H20" s="244">
        <v>880417</v>
      </c>
      <c r="I20" s="244">
        <v>0</v>
      </c>
      <c r="J20" s="244">
        <v>0</v>
      </c>
      <c r="K20" s="244">
        <v>0</v>
      </c>
      <c r="L20" s="244">
        <v>0</v>
      </c>
      <c r="M20" s="244">
        <v>0</v>
      </c>
      <c r="N20" s="244" t="s">
        <v>26</v>
      </c>
      <c r="O20" s="244" t="s">
        <v>26</v>
      </c>
      <c r="P20" s="244"/>
      <c r="Q20" s="248"/>
      <c r="R20" s="244"/>
      <c r="S20" s="249">
        <v>0</v>
      </c>
      <c r="T20" s="250"/>
    </row>
    <row r="21" ht="20" customHeight="1" spans="1:20">
      <c r="A21" s="71" t="s">
        <v>123</v>
      </c>
      <c r="B21" s="241" t="s">
        <v>97</v>
      </c>
      <c r="C21" s="241" t="s">
        <v>125</v>
      </c>
      <c r="D21" s="242" t="s">
        <v>98</v>
      </c>
      <c r="E21" s="144" t="s">
        <v>126</v>
      </c>
      <c r="F21" s="243">
        <f t="shared" si="0"/>
        <v>30000</v>
      </c>
      <c r="G21" s="243">
        <v>30000</v>
      </c>
      <c r="H21" s="244">
        <v>0</v>
      </c>
      <c r="I21" s="244">
        <v>0</v>
      </c>
      <c r="J21" s="244">
        <v>0</v>
      </c>
      <c r="K21" s="244">
        <v>0</v>
      </c>
      <c r="L21" s="244">
        <v>0</v>
      </c>
      <c r="M21" s="244">
        <v>0</v>
      </c>
      <c r="N21" s="244" t="s">
        <v>26</v>
      </c>
      <c r="O21" s="244" t="s">
        <v>26</v>
      </c>
      <c r="P21" s="244"/>
      <c r="Q21" s="248"/>
      <c r="R21" s="244"/>
      <c r="S21" s="249">
        <v>0</v>
      </c>
      <c r="T21" s="250"/>
    </row>
    <row r="22" ht="20" customHeight="1" spans="1:20">
      <c r="A22" s="71" t="s">
        <v>123</v>
      </c>
      <c r="B22" s="241" t="s">
        <v>111</v>
      </c>
      <c r="C22" s="241" t="s">
        <v>120</v>
      </c>
      <c r="D22" s="242" t="s">
        <v>98</v>
      </c>
      <c r="E22" s="144" t="s">
        <v>127</v>
      </c>
      <c r="F22" s="243">
        <f t="shared" si="0"/>
        <v>2250</v>
      </c>
      <c r="G22" s="243">
        <v>2250</v>
      </c>
      <c r="H22" s="244">
        <v>0</v>
      </c>
      <c r="I22" s="244">
        <v>0</v>
      </c>
      <c r="J22" s="244">
        <v>0</v>
      </c>
      <c r="K22" s="244">
        <v>0</v>
      </c>
      <c r="L22" s="244">
        <v>0</v>
      </c>
      <c r="M22" s="244">
        <v>0</v>
      </c>
      <c r="N22" s="244" t="s">
        <v>26</v>
      </c>
      <c r="O22" s="244" t="s">
        <v>26</v>
      </c>
      <c r="P22" s="244"/>
      <c r="Q22" s="248"/>
      <c r="R22" s="244"/>
      <c r="S22" s="249">
        <v>0</v>
      </c>
      <c r="T22" s="250"/>
    </row>
    <row r="23" ht="20" customHeight="1" spans="1:20">
      <c r="A23" s="71" t="s">
        <v>123</v>
      </c>
      <c r="B23" s="241" t="s">
        <v>114</v>
      </c>
      <c r="C23" s="241" t="s">
        <v>111</v>
      </c>
      <c r="D23" s="242" t="s">
        <v>98</v>
      </c>
      <c r="E23" s="144" t="s">
        <v>128</v>
      </c>
      <c r="F23" s="243">
        <f t="shared" si="0"/>
        <v>2394000</v>
      </c>
      <c r="G23" s="243">
        <v>2160</v>
      </c>
      <c r="H23" s="244">
        <v>2391840</v>
      </c>
      <c r="I23" s="244">
        <v>0</v>
      </c>
      <c r="J23" s="244">
        <v>0</v>
      </c>
      <c r="K23" s="244">
        <v>0</v>
      </c>
      <c r="L23" s="244">
        <v>0</v>
      </c>
      <c r="M23" s="244">
        <v>0</v>
      </c>
      <c r="N23" s="244" t="s">
        <v>26</v>
      </c>
      <c r="O23" s="244" t="s">
        <v>26</v>
      </c>
      <c r="P23" s="244"/>
      <c r="Q23" s="248"/>
      <c r="R23" s="244"/>
      <c r="S23" s="249">
        <v>0</v>
      </c>
      <c r="T23" s="250"/>
    </row>
    <row r="24" ht="20" customHeight="1" spans="1:20">
      <c r="A24" s="71" t="s">
        <v>129</v>
      </c>
      <c r="B24" s="241" t="s">
        <v>100</v>
      </c>
      <c r="C24" s="241" t="s">
        <v>97</v>
      </c>
      <c r="D24" s="242" t="s">
        <v>98</v>
      </c>
      <c r="E24" s="144" t="s">
        <v>130</v>
      </c>
      <c r="F24" s="243">
        <f t="shared" si="0"/>
        <v>281833</v>
      </c>
      <c r="G24" s="243">
        <v>0</v>
      </c>
      <c r="H24" s="244">
        <v>281833</v>
      </c>
      <c r="I24" s="244">
        <v>0</v>
      </c>
      <c r="J24" s="244">
        <v>0</v>
      </c>
      <c r="K24" s="244">
        <v>0</v>
      </c>
      <c r="L24" s="244">
        <v>0</v>
      </c>
      <c r="M24" s="244">
        <v>0</v>
      </c>
      <c r="N24" s="244" t="s">
        <v>26</v>
      </c>
      <c r="O24" s="244" t="s">
        <v>26</v>
      </c>
      <c r="P24" s="244"/>
      <c r="Q24" s="248"/>
      <c r="R24" s="244"/>
      <c r="S24" s="249">
        <v>0</v>
      </c>
      <c r="T24" s="250"/>
    </row>
  </sheetData>
  <mergeCells count="24">
    <mergeCell ref="A1:D1"/>
    <mergeCell ref="A2:T2"/>
    <mergeCell ref="A3:I3"/>
    <mergeCell ref="A4:E4"/>
    <mergeCell ref="K4:L4"/>
    <mergeCell ref="N4:R4"/>
    <mergeCell ref="A5:C5"/>
    <mergeCell ref="D5:D6"/>
    <mergeCell ref="E5:E6"/>
    <mergeCell ref="F4:F6"/>
    <mergeCell ref="G4:G6"/>
    <mergeCell ref="H4:H6"/>
    <mergeCell ref="I4:I6"/>
    <mergeCell ref="J4:J6"/>
    <mergeCell ref="K5:K6"/>
    <mergeCell ref="L5:L6"/>
    <mergeCell ref="M4:M6"/>
    <mergeCell ref="N5:N6"/>
    <mergeCell ref="O5:O6"/>
    <mergeCell ref="P5:P6"/>
    <mergeCell ref="Q5:Q6"/>
    <mergeCell ref="R5:R6"/>
    <mergeCell ref="S4:S6"/>
    <mergeCell ref="T4:T6"/>
  </mergeCells>
  <printOptions horizontalCentered="1"/>
  <pageMargins left="0.787500023841858" right="0.787500023841858" top="0.55138885974884" bottom="0.787500023841858" header="0.590972244739532" footer="0.590972244739532"/>
  <pageSetup paperSize="9" scale="80" fitToHeight="500" orientation="landscape" errors="blank"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J24"/>
  <sheetViews>
    <sheetView showGridLines="0" showZeros="0" workbookViewId="0">
      <selection activeCell="E32" sqref="E32"/>
    </sheetView>
  </sheetViews>
  <sheetFormatPr defaultColWidth="9" defaultRowHeight="14.25"/>
  <cols>
    <col min="1" max="1" width="4.6" customWidth="1"/>
    <col min="2" max="3" width="3.5" customWidth="1"/>
    <col min="5" max="5" width="40.1" customWidth="1"/>
    <col min="6" max="6" width="17.1" customWidth="1"/>
    <col min="7" max="9" width="14.6" customWidth="1"/>
    <col min="10" max="10" width="17.2" customWidth="1"/>
    <col min="11" max="16384" width="8.8"/>
  </cols>
  <sheetData>
    <row r="1" ht="15.75" customHeight="1" spans="1:10">
      <c r="A1" s="228" t="s">
        <v>131</v>
      </c>
      <c r="B1" s="72"/>
      <c r="C1" s="72"/>
      <c r="D1" s="228"/>
      <c r="E1" s="229"/>
      <c r="F1" s="229"/>
      <c r="G1" s="229"/>
      <c r="H1" s="229"/>
      <c r="I1" s="229"/>
      <c r="J1" s="234"/>
    </row>
    <row r="2" s="88" customFormat="1" ht="33.75" customHeight="1" spans="1:10">
      <c r="A2" s="61" t="s">
        <v>132</v>
      </c>
      <c r="B2" s="61"/>
      <c r="C2" s="61"/>
      <c r="D2" s="61"/>
      <c r="E2" s="61"/>
      <c r="F2" s="61"/>
      <c r="G2" s="61"/>
      <c r="H2" s="61"/>
      <c r="I2" s="61"/>
      <c r="J2" s="235"/>
    </row>
    <row r="3" ht="15.75" customHeight="1" spans="1:10">
      <c r="A3" s="49" t="s">
        <v>2</v>
      </c>
      <c r="B3" s="49"/>
      <c r="C3" s="49"/>
      <c r="D3" s="49"/>
      <c r="E3" s="49"/>
      <c r="F3" s="142"/>
      <c r="G3" s="142"/>
      <c r="H3" s="142"/>
      <c r="I3" s="142"/>
      <c r="J3" s="77" t="s">
        <v>3</v>
      </c>
    </row>
    <row r="4" spans="1:10">
      <c r="A4" s="230" t="s">
        <v>6</v>
      </c>
      <c r="B4" s="52"/>
      <c r="C4" s="52"/>
      <c r="D4" s="230"/>
      <c r="E4" s="52"/>
      <c r="F4" s="64" t="s">
        <v>69</v>
      </c>
      <c r="G4" s="64" t="s">
        <v>133</v>
      </c>
      <c r="H4" s="53" t="s">
        <v>134</v>
      </c>
      <c r="I4" s="53" t="s">
        <v>135</v>
      </c>
      <c r="J4" s="79" t="s">
        <v>136</v>
      </c>
    </row>
    <row r="5" spans="1:10">
      <c r="A5" s="230" t="s">
        <v>79</v>
      </c>
      <c r="B5" s="52"/>
      <c r="C5" s="52"/>
      <c r="D5" s="53" t="s">
        <v>80</v>
      </c>
      <c r="E5" s="53" t="s">
        <v>137</v>
      </c>
      <c r="F5" s="64"/>
      <c r="G5" s="64"/>
      <c r="H5" s="53"/>
      <c r="I5" s="53"/>
      <c r="J5" s="79"/>
    </row>
    <row r="6" spans="1:10">
      <c r="A6" s="231" t="s">
        <v>89</v>
      </c>
      <c r="B6" s="54" t="s">
        <v>90</v>
      </c>
      <c r="C6" s="53" t="s">
        <v>91</v>
      </c>
      <c r="D6" s="53"/>
      <c r="E6" s="53"/>
      <c r="F6" s="68"/>
      <c r="G6" s="68"/>
      <c r="H6" s="55"/>
      <c r="I6" s="55"/>
      <c r="J6" s="236"/>
    </row>
    <row r="7" spans="1:10">
      <c r="A7" s="232" t="s">
        <v>26</v>
      </c>
      <c r="B7" s="71" t="s">
        <v>26</v>
      </c>
      <c r="C7" s="71" t="s">
        <v>26</v>
      </c>
      <c r="D7" s="232" t="s">
        <v>26</v>
      </c>
      <c r="E7" s="71" t="s">
        <v>69</v>
      </c>
      <c r="F7" s="233">
        <f t="shared" ref="F7:F24" si="0">SUM(G7:J7)</f>
        <v>7607508</v>
      </c>
      <c r="G7" s="233">
        <v>7415998</v>
      </c>
      <c r="H7" s="233">
        <v>191510</v>
      </c>
      <c r="I7" s="237"/>
      <c r="J7" s="238"/>
    </row>
    <row r="8" spans="1:10">
      <c r="A8" s="232" t="s">
        <v>26</v>
      </c>
      <c r="B8" s="71" t="s">
        <v>26</v>
      </c>
      <c r="C8" s="71" t="s">
        <v>26</v>
      </c>
      <c r="D8" s="232" t="s">
        <v>26</v>
      </c>
      <c r="E8" s="71" t="s">
        <v>92</v>
      </c>
      <c r="F8" s="233">
        <f t="shared" si="0"/>
        <v>7607508</v>
      </c>
      <c r="G8" s="233">
        <v>7415998</v>
      </c>
      <c r="H8" s="233">
        <v>191510</v>
      </c>
      <c r="I8" s="237"/>
      <c r="J8" s="238"/>
    </row>
    <row r="9" spans="1:10">
      <c r="A9" s="232" t="s">
        <v>26</v>
      </c>
      <c r="B9" s="71" t="s">
        <v>26</v>
      </c>
      <c r="C9" s="71" t="s">
        <v>26</v>
      </c>
      <c r="D9" s="232" t="s">
        <v>93</v>
      </c>
      <c r="E9" s="71" t="s">
        <v>94</v>
      </c>
      <c r="F9" s="233">
        <f t="shared" si="0"/>
        <v>7607508</v>
      </c>
      <c r="G9" s="233">
        <v>7415998</v>
      </c>
      <c r="H9" s="233">
        <v>191510</v>
      </c>
      <c r="I9" s="237"/>
      <c r="J9" s="238"/>
    </row>
    <row r="10" spans="1:10">
      <c r="A10" s="232" t="s">
        <v>95</v>
      </c>
      <c r="B10" s="71" t="s">
        <v>96</v>
      </c>
      <c r="C10" s="71" t="s">
        <v>97</v>
      </c>
      <c r="D10" s="232" t="s">
        <v>98</v>
      </c>
      <c r="E10" s="71" t="s">
        <v>99</v>
      </c>
      <c r="F10" s="233">
        <f t="shared" si="0"/>
        <v>2519700</v>
      </c>
      <c r="G10" s="233">
        <v>2519700</v>
      </c>
      <c r="H10" s="233">
        <v>0</v>
      </c>
      <c r="I10" s="237"/>
      <c r="J10" s="238"/>
    </row>
    <row r="11" spans="1:10">
      <c r="A11" s="232" t="s">
        <v>95</v>
      </c>
      <c r="B11" s="71" t="s">
        <v>96</v>
      </c>
      <c r="C11" s="71" t="s">
        <v>100</v>
      </c>
      <c r="D11" s="232" t="s">
        <v>98</v>
      </c>
      <c r="E11" s="71" t="s">
        <v>101</v>
      </c>
      <c r="F11" s="233">
        <f t="shared" si="0"/>
        <v>57100</v>
      </c>
      <c r="G11" s="233">
        <v>0</v>
      </c>
      <c r="H11" s="233">
        <v>57100</v>
      </c>
      <c r="I11" s="237"/>
      <c r="J11" s="238"/>
    </row>
    <row r="12" spans="1:10">
      <c r="A12" s="232" t="s">
        <v>95</v>
      </c>
      <c r="B12" s="71" t="s">
        <v>102</v>
      </c>
      <c r="C12" s="71" t="s">
        <v>97</v>
      </c>
      <c r="D12" s="232" t="s">
        <v>98</v>
      </c>
      <c r="E12" s="71" t="s">
        <v>103</v>
      </c>
      <c r="F12" s="233">
        <f t="shared" si="0"/>
        <v>275669</v>
      </c>
      <c r="G12" s="233">
        <v>275669</v>
      </c>
      <c r="H12" s="233">
        <v>0</v>
      </c>
      <c r="I12" s="237"/>
      <c r="J12" s="238"/>
    </row>
    <row r="13" spans="1:10">
      <c r="A13" s="232" t="s">
        <v>104</v>
      </c>
      <c r="B13" s="71" t="s">
        <v>97</v>
      </c>
      <c r="C13" s="71" t="s">
        <v>105</v>
      </c>
      <c r="D13" s="232" t="s">
        <v>98</v>
      </c>
      <c r="E13" s="71" t="s">
        <v>106</v>
      </c>
      <c r="F13" s="233">
        <f t="shared" si="0"/>
        <v>203500</v>
      </c>
      <c r="G13" s="233">
        <v>203500</v>
      </c>
      <c r="H13" s="233">
        <v>0</v>
      </c>
      <c r="I13" s="237"/>
      <c r="J13" s="238"/>
    </row>
    <row r="14" spans="1:10">
      <c r="A14" s="232" t="s">
        <v>104</v>
      </c>
      <c r="B14" s="71" t="s">
        <v>107</v>
      </c>
      <c r="C14" s="71" t="s">
        <v>108</v>
      </c>
      <c r="D14" s="232" t="s">
        <v>98</v>
      </c>
      <c r="E14" s="71" t="s">
        <v>109</v>
      </c>
      <c r="F14" s="233">
        <f t="shared" si="0"/>
        <v>145279</v>
      </c>
      <c r="G14" s="233">
        <v>145279</v>
      </c>
      <c r="H14" s="233">
        <v>0</v>
      </c>
      <c r="I14" s="237"/>
      <c r="J14" s="238"/>
    </row>
    <row r="15" spans="1:10">
      <c r="A15" s="232" t="s">
        <v>110</v>
      </c>
      <c r="B15" s="71" t="s">
        <v>111</v>
      </c>
      <c r="C15" s="71" t="s">
        <v>111</v>
      </c>
      <c r="D15" s="232" t="s">
        <v>98</v>
      </c>
      <c r="E15" s="71" t="s">
        <v>112</v>
      </c>
      <c r="F15" s="233">
        <f t="shared" si="0"/>
        <v>385164</v>
      </c>
      <c r="G15" s="233">
        <v>385164</v>
      </c>
      <c r="H15" s="233">
        <v>0</v>
      </c>
      <c r="I15" s="237"/>
      <c r="J15" s="238"/>
    </row>
    <row r="16" spans="1:10">
      <c r="A16" s="232" t="s">
        <v>113</v>
      </c>
      <c r="B16" s="71" t="s">
        <v>114</v>
      </c>
      <c r="C16" s="71" t="s">
        <v>115</v>
      </c>
      <c r="D16" s="232" t="s">
        <v>98</v>
      </c>
      <c r="E16" s="71" t="s">
        <v>116</v>
      </c>
      <c r="F16" s="233">
        <f t="shared" si="0"/>
        <v>73825</v>
      </c>
      <c r="G16" s="233">
        <v>73825</v>
      </c>
      <c r="H16" s="233">
        <v>0</v>
      </c>
      <c r="I16" s="237"/>
      <c r="J16" s="238"/>
    </row>
    <row r="17" spans="1:10">
      <c r="A17" s="232" t="s">
        <v>113</v>
      </c>
      <c r="B17" s="71" t="s">
        <v>117</v>
      </c>
      <c r="C17" s="71" t="s">
        <v>97</v>
      </c>
      <c r="D17" s="232" t="s">
        <v>98</v>
      </c>
      <c r="E17" s="71" t="s">
        <v>118</v>
      </c>
      <c r="F17" s="233">
        <f t="shared" si="0"/>
        <v>189124</v>
      </c>
      <c r="G17" s="233">
        <v>189124</v>
      </c>
      <c r="H17" s="233">
        <v>0</v>
      </c>
      <c r="I17" s="237"/>
      <c r="J17" s="238"/>
    </row>
    <row r="18" spans="1:10">
      <c r="A18" s="232" t="s">
        <v>119</v>
      </c>
      <c r="B18" s="71" t="s">
        <v>97</v>
      </c>
      <c r="C18" s="71" t="s">
        <v>120</v>
      </c>
      <c r="D18" s="232" t="s">
        <v>98</v>
      </c>
      <c r="E18" s="71" t="s">
        <v>121</v>
      </c>
      <c r="F18" s="233">
        <f t="shared" si="0"/>
        <v>69647</v>
      </c>
      <c r="G18" s="233">
        <v>69647</v>
      </c>
      <c r="H18" s="233">
        <v>0</v>
      </c>
      <c r="I18" s="237"/>
      <c r="J18" s="238"/>
    </row>
    <row r="19" spans="1:10">
      <c r="A19" s="232" t="s">
        <v>119</v>
      </c>
      <c r="B19" s="71" t="s">
        <v>120</v>
      </c>
      <c r="C19" s="71" t="s">
        <v>97</v>
      </c>
      <c r="D19" s="232" t="s">
        <v>98</v>
      </c>
      <c r="E19" s="71" t="s">
        <v>122</v>
      </c>
      <c r="F19" s="233">
        <f t="shared" si="0"/>
        <v>100000</v>
      </c>
      <c r="G19" s="233">
        <v>0</v>
      </c>
      <c r="H19" s="233">
        <v>100000</v>
      </c>
      <c r="I19" s="237"/>
      <c r="J19" s="238"/>
    </row>
    <row r="20" spans="1:10">
      <c r="A20" s="232" t="s">
        <v>123</v>
      </c>
      <c r="B20" s="71" t="s">
        <v>97</v>
      </c>
      <c r="C20" s="71" t="s">
        <v>108</v>
      </c>
      <c r="D20" s="232" t="s">
        <v>98</v>
      </c>
      <c r="E20" s="71" t="s">
        <v>124</v>
      </c>
      <c r="F20" s="233">
        <f t="shared" si="0"/>
        <v>880417</v>
      </c>
      <c r="G20" s="233">
        <v>880417</v>
      </c>
      <c r="H20" s="233">
        <v>0</v>
      </c>
      <c r="I20" s="237"/>
      <c r="J20" s="238"/>
    </row>
    <row r="21" spans="1:10">
      <c r="A21" s="232" t="s">
        <v>123</v>
      </c>
      <c r="B21" s="71" t="s">
        <v>97</v>
      </c>
      <c r="C21" s="71" t="s">
        <v>125</v>
      </c>
      <c r="D21" s="232" t="s">
        <v>98</v>
      </c>
      <c r="E21" s="71" t="s">
        <v>126</v>
      </c>
      <c r="F21" s="233">
        <f t="shared" si="0"/>
        <v>30000</v>
      </c>
      <c r="G21" s="233">
        <v>0</v>
      </c>
      <c r="H21" s="233">
        <v>30000</v>
      </c>
      <c r="I21" s="237"/>
      <c r="J21" s="238"/>
    </row>
    <row r="22" spans="1:10">
      <c r="A22" s="232" t="s">
        <v>123</v>
      </c>
      <c r="B22" s="71" t="s">
        <v>111</v>
      </c>
      <c r="C22" s="71" t="s">
        <v>120</v>
      </c>
      <c r="D22" s="232" t="s">
        <v>98</v>
      </c>
      <c r="E22" s="71" t="s">
        <v>127</v>
      </c>
      <c r="F22" s="233">
        <f t="shared" si="0"/>
        <v>2250</v>
      </c>
      <c r="G22" s="233">
        <v>0</v>
      </c>
      <c r="H22" s="233">
        <v>2250</v>
      </c>
      <c r="I22" s="237"/>
      <c r="J22" s="238"/>
    </row>
    <row r="23" spans="1:10">
      <c r="A23" s="232" t="s">
        <v>123</v>
      </c>
      <c r="B23" s="71" t="s">
        <v>114</v>
      </c>
      <c r="C23" s="71" t="s">
        <v>111</v>
      </c>
      <c r="D23" s="232" t="s">
        <v>98</v>
      </c>
      <c r="E23" s="71" t="s">
        <v>128</v>
      </c>
      <c r="F23" s="233">
        <f t="shared" si="0"/>
        <v>2394000</v>
      </c>
      <c r="G23" s="233">
        <v>2391840</v>
      </c>
      <c r="H23" s="233">
        <v>2160</v>
      </c>
      <c r="I23" s="237"/>
      <c r="J23" s="238"/>
    </row>
    <row r="24" spans="1:10">
      <c r="A24" s="232" t="s">
        <v>129</v>
      </c>
      <c r="B24" s="71" t="s">
        <v>100</v>
      </c>
      <c r="C24" s="71" t="s">
        <v>97</v>
      </c>
      <c r="D24" s="232" t="s">
        <v>98</v>
      </c>
      <c r="E24" s="71" t="s">
        <v>130</v>
      </c>
      <c r="F24" s="233">
        <f t="shared" si="0"/>
        <v>281833</v>
      </c>
      <c r="G24" s="233">
        <v>281833</v>
      </c>
      <c r="H24" s="233">
        <v>0</v>
      </c>
      <c r="I24" s="237"/>
      <c r="J24" s="238"/>
    </row>
  </sheetData>
  <mergeCells count="12">
    <mergeCell ref="A1:D1"/>
    <mergeCell ref="A2:J2"/>
    <mergeCell ref="A3:E3"/>
    <mergeCell ref="A4:E4"/>
    <mergeCell ref="A5:C5"/>
    <mergeCell ref="D5:D6"/>
    <mergeCell ref="E5:E6"/>
    <mergeCell ref="F4:F6"/>
    <mergeCell ref="G4:G6"/>
    <mergeCell ref="H4:H6"/>
    <mergeCell ref="I4:I6"/>
    <mergeCell ref="J4:J6"/>
  </mergeCells>
  <printOptions horizontalCentered="1"/>
  <pageMargins left="0.787500023841858" right="0.787500023841858" top="0.55138885974884" bottom="0.787500023841858" header="0.590972244739532" footer="0.590972244739532"/>
  <pageSetup paperSize="9" scale="90" fitToHeight="500" orientation="landscape" errors="blank" horizontalDpi="600" vertic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L39"/>
  <sheetViews>
    <sheetView showGridLines="0" showZeros="0" workbookViewId="0">
      <selection activeCell="D33" sqref="D33"/>
    </sheetView>
  </sheetViews>
  <sheetFormatPr defaultColWidth="9" defaultRowHeight="14.25"/>
  <cols>
    <col min="1" max="1" width="22.9" customWidth="1"/>
    <col min="2" max="2" width="13.7" customWidth="1"/>
    <col min="3" max="3" width="21.6" customWidth="1"/>
    <col min="4" max="4" width="13.7" customWidth="1"/>
    <col min="5" max="5" width="12.6" customWidth="1"/>
    <col min="6" max="6" width="11.6" customWidth="1"/>
    <col min="7" max="7" width="9.1" customWidth="1"/>
    <col min="8" max="8" width="13" customWidth="1"/>
    <col min="9" max="9" width="18.4" customWidth="1"/>
    <col min="10" max="10" width="12.6" customWidth="1"/>
    <col min="11" max="11" width="11.6" customWidth="1"/>
    <col min="12" max="12" width="9.1" customWidth="1"/>
    <col min="13" max="16384" width="8.8"/>
  </cols>
  <sheetData>
    <row r="1" ht="15.75" customHeight="1" spans="1:12">
      <c r="A1" s="165" t="s">
        <v>138</v>
      </c>
      <c r="B1" s="165"/>
      <c r="C1" s="165"/>
      <c r="D1" s="165"/>
      <c r="E1" s="165"/>
      <c r="F1" s="165"/>
      <c r="G1" s="166"/>
      <c r="H1" s="165"/>
      <c r="I1" s="165"/>
      <c r="J1" s="165"/>
      <c r="K1" s="165"/>
      <c r="L1" s="165"/>
    </row>
    <row r="2" s="164" customFormat="1" ht="33.75" customHeight="1" spans="1:12">
      <c r="A2" s="167" t="s">
        <v>139</v>
      </c>
      <c r="B2" s="167"/>
      <c r="C2" s="167"/>
      <c r="D2" s="167" t="s">
        <v>140</v>
      </c>
      <c r="E2" s="167"/>
      <c r="F2" s="167"/>
      <c r="G2" s="168"/>
      <c r="H2" s="167"/>
      <c r="I2" s="167"/>
      <c r="J2" s="167"/>
      <c r="K2" s="167"/>
      <c r="L2" s="167"/>
    </row>
    <row r="3" ht="15.75" customHeight="1" spans="1:12">
      <c r="A3" s="49" t="s">
        <v>2</v>
      </c>
      <c r="B3" s="49"/>
      <c r="C3" s="49" t="s">
        <v>140</v>
      </c>
      <c r="D3" s="49"/>
      <c r="E3" s="49"/>
      <c r="F3" s="49"/>
      <c r="G3" s="76"/>
      <c r="H3" s="49"/>
      <c r="I3" s="49"/>
      <c r="J3" s="49"/>
      <c r="K3" s="49"/>
      <c r="L3" s="210" t="s">
        <v>3</v>
      </c>
    </row>
    <row r="4" ht="15" customHeight="1" spans="1:12">
      <c r="A4" s="52" t="s">
        <v>141</v>
      </c>
      <c r="B4" s="52"/>
      <c r="C4" s="53" t="s">
        <v>142</v>
      </c>
      <c r="D4" s="53"/>
      <c r="E4" s="53"/>
      <c r="F4" s="53"/>
      <c r="G4" s="79"/>
      <c r="H4" s="53"/>
      <c r="I4" s="53"/>
      <c r="J4" s="53"/>
      <c r="K4" s="53"/>
      <c r="L4" s="53"/>
    </row>
    <row r="5" ht="15" customHeight="1" spans="1:12">
      <c r="A5" s="52" t="s">
        <v>143</v>
      </c>
      <c r="B5" s="53" t="s">
        <v>144</v>
      </c>
      <c r="C5" s="52" t="s">
        <v>8</v>
      </c>
      <c r="D5" s="52" t="s">
        <v>69</v>
      </c>
      <c r="E5" s="169" t="s">
        <v>145</v>
      </c>
      <c r="F5" s="170"/>
      <c r="G5" s="171"/>
      <c r="H5" s="69" t="s">
        <v>146</v>
      </c>
      <c r="I5" s="54" t="s">
        <v>147</v>
      </c>
      <c r="J5" s="211" t="s">
        <v>145</v>
      </c>
      <c r="K5" s="212"/>
      <c r="L5" s="213"/>
    </row>
    <row r="6" ht="25.5" customHeight="1" spans="1:12">
      <c r="A6" s="52"/>
      <c r="B6" s="52"/>
      <c r="C6" s="52"/>
      <c r="D6" s="52"/>
      <c r="E6" s="54" t="s">
        <v>148</v>
      </c>
      <c r="F6" s="54" t="s">
        <v>149</v>
      </c>
      <c r="G6" s="172" t="s">
        <v>150</v>
      </c>
      <c r="H6" s="154"/>
      <c r="I6" s="54"/>
      <c r="J6" s="54" t="s">
        <v>148</v>
      </c>
      <c r="K6" s="54" t="s">
        <v>149</v>
      </c>
      <c r="L6" s="54" t="s">
        <v>150</v>
      </c>
    </row>
    <row r="7" ht="15" customHeight="1" spans="1:12">
      <c r="A7" s="173" t="s">
        <v>151</v>
      </c>
      <c r="B7" s="174">
        <f>SUM(B8:B10)</f>
        <v>7342878</v>
      </c>
      <c r="C7" s="175" t="s">
        <v>152</v>
      </c>
      <c r="D7" s="176">
        <f>SUM(D8:D36)</f>
        <v>7607508</v>
      </c>
      <c r="E7" s="177">
        <f>SUM(E8:E36)</f>
        <v>7342878</v>
      </c>
      <c r="F7" s="177">
        <f>SUM(F8:F36)</f>
        <v>0</v>
      </c>
      <c r="G7" s="178">
        <f t="shared" ref="G7:H7" si="0">SUM(G8:G36)</f>
        <v>0</v>
      </c>
      <c r="H7" s="179">
        <f t="shared" si="0"/>
        <v>264630</v>
      </c>
      <c r="I7" s="214" t="s">
        <v>153</v>
      </c>
      <c r="J7" s="184">
        <f>SUM(J8,J11)</f>
        <v>7342878</v>
      </c>
      <c r="K7" s="177">
        <f>SUM(K8,K11)</f>
        <v>0</v>
      </c>
      <c r="L7" s="177">
        <f>SUM(L8,L11)</f>
        <v>0</v>
      </c>
    </row>
    <row r="8" ht="15" customHeight="1" spans="1:12">
      <c r="A8" s="180" t="s">
        <v>154</v>
      </c>
      <c r="B8" s="181">
        <v>7342878</v>
      </c>
      <c r="C8" s="182" t="s">
        <v>155</v>
      </c>
      <c r="D8" s="183">
        <f t="shared" ref="D8:D36" si="1">SUM(E8:H8)</f>
        <v>2852469</v>
      </c>
      <c r="E8" s="184">
        <v>2722249</v>
      </c>
      <c r="F8" s="185">
        <v>0</v>
      </c>
      <c r="G8" s="186">
        <v>0</v>
      </c>
      <c r="H8" s="187">
        <v>130220</v>
      </c>
      <c r="I8" s="182" t="s">
        <v>156</v>
      </c>
      <c r="J8" s="215">
        <v>7342878</v>
      </c>
      <c r="K8" s="177">
        <v>0</v>
      </c>
      <c r="L8" s="177">
        <v>0</v>
      </c>
    </row>
    <row r="9" ht="15" customHeight="1" spans="1:12">
      <c r="A9" s="180" t="s">
        <v>157</v>
      </c>
      <c r="B9" s="181">
        <v>0</v>
      </c>
      <c r="C9" s="182" t="s">
        <v>158</v>
      </c>
      <c r="D9" s="183">
        <f t="shared" si="1"/>
        <v>0</v>
      </c>
      <c r="E9" s="188">
        <v>0</v>
      </c>
      <c r="F9" s="189">
        <v>0</v>
      </c>
      <c r="G9" s="190">
        <v>0</v>
      </c>
      <c r="H9" s="187">
        <v>0</v>
      </c>
      <c r="I9" s="216" t="s">
        <v>159</v>
      </c>
      <c r="J9" s="215">
        <v>5811678</v>
      </c>
      <c r="K9" s="177">
        <v>0</v>
      </c>
      <c r="L9" s="177">
        <v>0</v>
      </c>
    </row>
    <row r="10" ht="15" customHeight="1" spans="1:12">
      <c r="A10" s="180" t="s">
        <v>160</v>
      </c>
      <c r="B10" s="181">
        <v>0</v>
      </c>
      <c r="C10" s="182" t="s">
        <v>161</v>
      </c>
      <c r="D10" s="183">
        <f t="shared" si="1"/>
        <v>0</v>
      </c>
      <c r="E10" s="188">
        <v>0</v>
      </c>
      <c r="F10" s="189">
        <v>0</v>
      </c>
      <c r="G10" s="190">
        <v>0</v>
      </c>
      <c r="H10" s="187">
        <v>0</v>
      </c>
      <c r="I10" s="217" t="s">
        <v>162</v>
      </c>
      <c r="J10" s="218">
        <v>421200</v>
      </c>
      <c r="K10" s="177">
        <v>0</v>
      </c>
      <c r="L10" s="177">
        <v>0</v>
      </c>
    </row>
    <row r="11" ht="15" customHeight="1" spans="1:12">
      <c r="A11" s="191" t="s">
        <v>163</v>
      </c>
      <c r="B11" s="187">
        <f>SUM(B12:B15)</f>
        <v>264630</v>
      </c>
      <c r="C11" s="182" t="s">
        <v>164</v>
      </c>
      <c r="D11" s="183">
        <f t="shared" si="1"/>
        <v>0</v>
      </c>
      <c r="E11" s="188">
        <v>0</v>
      </c>
      <c r="F11" s="189">
        <v>0</v>
      </c>
      <c r="G11" s="190">
        <v>0</v>
      </c>
      <c r="H11" s="187">
        <v>0</v>
      </c>
      <c r="I11" s="175" t="s">
        <v>165</v>
      </c>
      <c r="J11" s="215">
        <v>0</v>
      </c>
      <c r="K11" s="177">
        <v>0</v>
      </c>
      <c r="L11" s="177">
        <v>0</v>
      </c>
    </row>
    <row r="12" ht="15" customHeight="1" spans="1:12">
      <c r="A12" s="191" t="s">
        <v>154</v>
      </c>
      <c r="B12" s="192">
        <v>0</v>
      </c>
      <c r="C12" s="182" t="s">
        <v>166</v>
      </c>
      <c r="D12" s="183">
        <f t="shared" si="1"/>
        <v>0</v>
      </c>
      <c r="E12" s="188">
        <v>0</v>
      </c>
      <c r="F12" s="189">
        <v>0</v>
      </c>
      <c r="G12" s="190">
        <v>0</v>
      </c>
      <c r="H12" s="187">
        <v>0</v>
      </c>
      <c r="I12" s="182" t="s">
        <v>167</v>
      </c>
      <c r="J12" s="215">
        <v>0</v>
      </c>
      <c r="K12" s="177">
        <v>0</v>
      </c>
      <c r="L12" s="177">
        <v>0</v>
      </c>
    </row>
    <row r="13" ht="15" customHeight="1" spans="1:12">
      <c r="A13" s="191" t="s">
        <v>157</v>
      </c>
      <c r="B13" s="181">
        <v>0</v>
      </c>
      <c r="C13" s="182" t="s">
        <v>168</v>
      </c>
      <c r="D13" s="183">
        <f t="shared" si="1"/>
        <v>0</v>
      </c>
      <c r="E13" s="188">
        <v>0</v>
      </c>
      <c r="F13" s="189">
        <v>0</v>
      </c>
      <c r="G13" s="190">
        <v>0</v>
      </c>
      <c r="H13" s="187">
        <v>0</v>
      </c>
      <c r="I13" s="182" t="s">
        <v>169</v>
      </c>
      <c r="J13" s="219">
        <v>0</v>
      </c>
      <c r="K13" s="177">
        <v>0</v>
      </c>
      <c r="L13" s="177">
        <v>0</v>
      </c>
    </row>
    <row r="14" ht="15" customHeight="1" spans="1:12">
      <c r="A14" s="193" t="s">
        <v>160</v>
      </c>
      <c r="B14" s="181">
        <v>0</v>
      </c>
      <c r="C14" s="182" t="s">
        <v>170</v>
      </c>
      <c r="D14" s="183">
        <f t="shared" si="1"/>
        <v>348779</v>
      </c>
      <c r="E14" s="188">
        <v>348779</v>
      </c>
      <c r="F14" s="189">
        <v>0</v>
      </c>
      <c r="G14" s="190">
        <v>0</v>
      </c>
      <c r="H14" s="187">
        <v>0</v>
      </c>
      <c r="I14" s="220"/>
      <c r="J14" s="221"/>
      <c r="K14" s="177" t="s">
        <v>26</v>
      </c>
      <c r="L14" s="177"/>
    </row>
    <row r="15" ht="15" customHeight="1" spans="1:12">
      <c r="A15" s="193" t="s">
        <v>171</v>
      </c>
      <c r="B15" s="187">
        <v>264630</v>
      </c>
      <c r="C15" s="182" t="s">
        <v>172</v>
      </c>
      <c r="D15" s="183">
        <f t="shared" si="1"/>
        <v>385164</v>
      </c>
      <c r="E15" s="188">
        <v>385164</v>
      </c>
      <c r="F15" s="189">
        <v>0</v>
      </c>
      <c r="G15" s="190">
        <v>0</v>
      </c>
      <c r="H15" s="187">
        <v>0</v>
      </c>
      <c r="I15" s="220"/>
      <c r="J15" s="215"/>
      <c r="K15" s="177"/>
      <c r="L15" s="177"/>
    </row>
    <row r="16" ht="15" customHeight="1" spans="1:12">
      <c r="A16" s="194"/>
      <c r="B16" s="195"/>
      <c r="C16" s="191" t="s">
        <v>173</v>
      </c>
      <c r="D16" s="183">
        <f t="shared" si="1"/>
        <v>0</v>
      </c>
      <c r="E16" s="188">
        <v>0</v>
      </c>
      <c r="F16" s="189">
        <v>0</v>
      </c>
      <c r="G16" s="190">
        <v>0</v>
      </c>
      <c r="H16" s="187">
        <v>0</v>
      </c>
      <c r="I16" s="220"/>
      <c r="J16" s="215"/>
      <c r="K16" s="177"/>
      <c r="L16" s="177"/>
    </row>
    <row r="17" ht="15" customHeight="1" spans="1:12">
      <c r="A17" s="194"/>
      <c r="B17" s="196"/>
      <c r="C17" s="191" t="s">
        <v>174</v>
      </c>
      <c r="D17" s="183">
        <f t="shared" si="1"/>
        <v>262949</v>
      </c>
      <c r="E17" s="188">
        <v>262949</v>
      </c>
      <c r="F17" s="189">
        <v>0</v>
      </c>
      <c r="G17" s="190">
        <v>0</v>
      </c>
      <c r="H17" s="187">
        <v>0</v>
      </c>
      <c r="I17" s="220"/>
      <c r="J17" s="222"/>
      <c r="K17" s="177"/>
      <c r="L17" s="177"/>
    </row>
    <row r="18" ht="15" customHeight="1" spans="1:12">
      <c r="A18" s="194"/>
      <c r="B18" s="196" t="s">
        <v>26</v>
      </c>
      <c r="C18" s="191" t="s">
        <v>175</v>
      </c>
      <c r="D18" s="183">
        <f t="shared" si="1"/>
        <v>0</v>
      </c>
      <c r="E18" s="188">
        <v>0</v>
      </c>
      <c r="F18" s="189">
        <v>0</v>
      </c>
      <c r="G18" s="190">
        <v>0</v>
      </c>
      <c r="H18" s="187">
        <v>0</v>
      </c>
      <c r="I18" s="223" t="s">
        <v>176</v>
      </c>
      <c r="J18" s="224">
        <f t="shared" ref="J18:L18" si="2">SUM(J19:J28)</f>
        <v>7342878</v>
      </c>
      <c r="K18" s="177">
        <f t="shared" si="2"/>
        <v>0</v>
      </c>
      <c r="L18" s="177">
        <f t="shared" si="2"/>
        <v>0</v>
      </c>
    </row>
    <row r="19" ht="15" customHeight="1" spans="1:12">
      <c r="A19" s="194"/>
      <c r="B19" s="196" t="s">
        <v>26</v>
      </c>
      <c r="C19" s="191" t="s">
        <v>177</v>
      </c>
      <c r="D19" s="183">
        <f t="shared" si="1"/>
        <v>169647</v>
      </c>
      <c r="E19" s="188">
        <v>69647</v>
      </c>
      <c r="F19" s="189">
        <v>0</v>
      </c>
      <c r="G19" s="190">
        <v>0</v>
      </c>
      <c r="H19" s="187">
        <v>100000</v>
      </c>
      <c r="I19" s="182" t="s">
        <v>178</v>
      </c>
      <c r="J19" s="225">
        <v>3548485</v>
      </c>
      <c r="K19" s="177">
        <v>0</v>
      </c>
      <c r="L19" s="177">
        <v>0</v>
      </c>
    </row>
    <row r="20" ht="15" customHeight="1" spans="1:12">
      <c r="A20" s="194"/>
      <c r="B20" s="196"/>
      <c r="C20" s="191" t="s">
        <v>179</v>
      </c>
      <c r="D20" s="183">
        <f t="shared" si="1"/>
        <v>3306667</v>
      </c>
      <c r="E20" s="188">
        <v>3272257</v>
      </c>
      <c r="F20" s="189">
        <v>0</v>
      </c>
      <c r="G20" s="190">
        <v>0</v>
      </c>
      <c r="H20" s="187">
        <v>34410</v>
      </c>
      <c r="I20" s="182" t="s">
        <v>180</v>
      </c>
      <c r="J20" s="225">
        <v>1531200</v>
      </c>
      <c r="K20" s="177">
        <v>0</v>
      </c>
      <c r="L20" s="177">
        <v>0</v>
      </c>
    </row>
    <row r="21" ht="15" customHeight="1" spans="1:12">
      <c r="A21" s="194"/>
      <c r="B21" s="196"/>
      <c r="C21" s="191" t="s">
        <v>181</v>
      </c>
      <c r="D21" s="183">
        <f t="shared" si="1"/>
        <v>0</v>
      </c>
      <c r="E21" s="188">
        <v>0</v>
      </c>
      <c r="F21" s="189">
        <v>0</v>
      </c>
      <c r="G21" s="190">
        <v>0</v>
      </c>
      <c r="H21" s="187">
        <v>0</v>
      </c>
      <c r="I21" s="182" t="s">
        <v>182</v>
      </c>
      <c r="J21" s="225">
        <v>2263193</v>
      </c>
      <c r="K21" s="177">
        <v>0</v>
      </c>
      <c r="L21" s="177">
        <v>0</v>
      </c>
    </row>
    <row r="22" ht="15" customHeight="1" spans="1:12">
      <c r="A22" s="194"/>
      <c r="B22" s="196"/>
      <c r="C22" s="191" t="s">
        <v>183</v>
      </c>
      <c r="D22" s="183">
        <f t="shared" si="1"/>
        <v>0</v>
      </c>
      <c r="E22" s="188">
        <v>0</v>
      </c>
      <c r="F22" s="189">
        <v>0</v>
      </c>
      <c r="G22" s="190">
        <v>0</v>
      </c>
      <c r="H22" s="187">
        <v>0</v>
      </c>
      <c r="I22" s="182" t="s">
        <v>184</v>
      </c>
      <c r="J22" s="225">
        <v>0</v>
      </c>
      <c r="K22" s="177">
        <v>0</v>
      </c>
      <c r="L22" s="177">
        <v>0</v>
      </c>
    </row>
    <row r="23" ht="15" customHeight="1" spans="1:12">
      <c r="A23" s="194"/>
      <c r="B23" s="196"/>
      <c r="C23" s="191" t="s">
        <v>185</v>
      </c>
      <c r="D23" s="183">
        <f t="shared" si="1"/>
        <v>0</v>
      </c>
      <c r="E23" s="188">
        <v>0</v>
      </c>
      <c r="F23" s="189">
        <v>0</v>
      </c>
      <c r="G23" s="190">
        <v>0</v>
      </c>
      <c r="H23" s="187">
        <v>0</v>
      </c>
      <c r="I23" s="182" t="s">
        <v>186</v>
      </c>
      <c r="J23" s="225">
        <v>0</v>
      </c>
      <c r="K23" s="177">
        <v>0</v>
      </c>
      <c r="L23" s="177">
        <v>0</v>
      </c>
    </row>
    <row r="24" ht="15" customHeight="1" spans="1:12">
      <c r="A24" s="194"/>
      <c r="B24" s="196"/>
      <c r="C24" s="191" t="s">
        <v>187</v>
      </c>
      <c r="D24" s="183">
        <f t="shared" si="1"/>
        <v>0</v>
      </c>
      <c r="E24" s="188">
        <v>0</v>
      </c>
      <c r="F24" s="189">
        <v>0</v>
      </c>
      <c r="G24" s="190">
        <v>0</v>
      </c>
      <c r="H24" s="187">
        <v>0</v>
      </c>
      <c r="I24" s="182" t="s">
        <v>188</v>
      </c>
      <c r="J24" s="225">
        <v>0</v>
      </c>
      <c r="K24" s="177">
        <v>0</v>
      </c>
      <c r="L24" s="177">
        <v>0</v>
      </c>
    </row>
    <row r="25" ht="15" customHeight="1" spans="1:12">
      <c r="A25" s="194"/>
      <c r="B25" s="196"/>
      <c r="C25" s="191" t="s">
        <v>189</v>
      </c>
      <c r="D25" s="183">
        <f t="shared" si="1"/>
        <v>0</v>
      </c>
      <c r="E25" s="188">
        <v>0</v>
      </c>
      <c r="F25" s="189">
        <v>0</v>
      </c>
      <c r="G25" s="190">
        <v>0</v>
      </c>
      <c r="H25" s="187">
        <v>0</v>
      </c>
      <c r="I25" s="182" t="s">
        <v>190</v>
      </c>
      <c r="J25" s="225">
        <v>0</v>
      </c>
      <c r="K25" s="177">
        <v>0</v>
      </c>
      <c r="L25" s="177">
        <v>0</v>
      </c>
    </row>
    <row r="26" ht="15" customHeight="1" spans="1:12">
      <c r="A26" s="194"/>
      <c r="B26" s="196"/>
      <c r="C26" s="191" t="s">
        <v>191</v>
      </c>
      <c r="D26" s="183">
        <f t="shared" si="1"/>
        <v>0</v>
      </c>
      <c r="E26" s="188">
        <v>0</v>
      </c>
      <c r="F26" s="189">
        <v>0</v>
      </c>
      <c r="G26" s="190">
        <v>0</v>
      </c>
      <c r="H26" s="187">
        <v>0</v>
      </c>
      <c r="I26" s="182" t="s">
        <v>192</v>
      </c>
      <c r="J26" s="225">
        <v>0</v>
      </c>
      <c r="K26" s="177">
        <v>0</v>
      </c>
      <c r="L26" s="177">
        <v>0</v>
      </c>
    </row>
    <row r="27" ht="15" customHeight="1" spans="1:12">
      <c r="A27" s="194"/>
      <c r="B27" s="196"/>
      <c r="C27" s="191" t="s">
        <v>193</v>
      </c>
      <c r="D27" s="183">
        <f t="shared" si="1"/>
        <v>281833</v>
      </c>
      <c r="E27" s="188">
        <v>281833</v>
      </c>
      <c r="F27" s="189">
        <v>0</v>
      </c>
      <c r="G27" s="190">
        <v>0</v>
      </c>
      <c r="H27" s="187">
        <v>0</v>
      </c>
      <c r="I27" s="182" t="s">
        <v>194</v>
      </c>
      <c r="J27" s="225">
        <v>0</v>
      </c>
      <c r="K27" s="177">
        <v>0</v>
      </c>
      <c r="L27" s="177">
        <v>0</v>
      </c>
    </row>
    <row r="28" ht="15" customHeight="1" spans="1:12">
      <c r="A28" s="194"/>
      <c r="B28" s="196"/>
      <c r="C28" s="191" t="s">
        <v>195</v>
      </c>
      <c r="D28" s="183">
        <f t="shared" si="1"/>
        <v>0</v>
      </c>
      <c r="E28" s="188">
        <v>0</v>
      </c>
      <c r="F28" s="189">
        <v>0</v>
      </c>
      <c r="G28" s="190">
        <v>0</v>
      </c>
      <c r="H28" s="187">
        <v>0</v>
      </c>
      <c r="I28" s="182" t="s">
        <v>196</v>
      </c>
      <c r="J28" s="197">
        <v>0</v>
      </c>
      <c r="K28" s="177">
        <v>0</v>
      </c>
      <c r="L28" s="177">
        <v>0</v>
      </c>
    </row>
    <row r="29" ht="15" customHeight="1" spans="1:12">
      <c r="A29" s="194"/>
      <c r="B29" s="196"/>
      <c r="C29" s="191" t="s">
        <v>197</v>
      </c>
      <c r="D29" s="183">
        <f t="shared" si="1"/>
        <v>0</v>
      </c>
      <c r="E29" s="188">
        <v>0</v>
      </c>
      <c r="F29" s="189">
        <v>0</v>
      </c>
      <c r="G29" s="190">
        <v>0</v>
      </c>
      <c r="H29" s="187">
        <v>0</v>
      </c>
      <c r="I29" s="226"/>
      <c r="J29" s="221"/>
      <c r="K29" s="177"/>
      <c r="L29" s="177"/>
    </row>
    <row r="30" ht="15" customHeight="1" spans="1:12">
      <c r="A30" s="194"/>
      <c r="B30" s="196"/>
      <c r="C30" s="191" t="s">
        <v>198</v>
      </c>
      <c r="D30" s="183">
        <f t="shared" si="1"/>
        <v>0</v>
      </c>
      <c r="E30" s="188">
        <v>0</v>
      </c>
      <c r="F30" s="189">
        <v>0</v>
      </c>
      <c r="G30" s="190">
        <v>0</v>
      </c>
      <c r="H30" s="187">
        <v>0</v>
      </c>
      <c r="I30" s="220"/>
      <c r="J30" s="215"/>
      <c r="K30" s="177"/>
      <c r="L30" s="177"/>
    </row>
    <row r="31" ht="15" customHeight="1" spans="1:12">
      <c r="A31" s="194"/>
      <c r="B31" s="196"/>
      <c r="C31" s="191" t="s">
        <v>199</v>
      </c>
      <c r="D31" s="183">
        <f t="shared" si="1"/>
        <v>0</v>
      </c>
      <c r="E31" s="188">
        <v>0</v>
      </c>
      <c r="F31" s="189">
        <v>0</v>
      </c>
      <c r="G31" s="190">
        <v>0</v>
      </c>
      <c r="H31" s="187">
        <v>0</v>
      </c>
      <c r="I31" s="220"/>
      <c r="J31" s="215"/>
      <c r="K31" s="177"/>
      <c r="L31" s="177"/>
    </row>
    <row r="32" ht="15" customHeight="1" spans="1:12">
      <c r="A32" s="194"/>
      <c r="B32" s="196"/>
      <c r="C32" s="191" t="s">
        <v>196</v>
      </c>
      <c r="D32" s="183">
        <f t="shared" si="1"/>
        <v>0</v>
      </c>
      <c r="E32" s="188">
        <v>0</v>
      </c>
      <c r="F32" s="189">
        <v>0</v>
      </c>
      <c r="G32" s="190">
        <v>0</v>
      </c>
      <c r="H32" s="187">
        <v>0</v>
      </c>
      <c r="I32" s="226"/>
      <c r="J32" s="215"/>
      <c r="K32" s="177"/>
      <c r="L32" s="177"/>
    </row>
    <row r="33" ht="15" customHeight="1" spans="1:12">
      <c r="A33" s="194"/>
      <c r="B33" s="196"/>
      <c r="C33" s="191" t="s">
        <v>200</v>
      </c>
      <c r="D33" s="183">
        <f t="shared" si="1"/>
        <v>0</v>
      </c>
      <c r="E33" s="188">
        <v>0</v>
      </c>
      <c r="F33" s="189">
        <v>0</v>
      </c>
      <c r="G33" s="190">
        <v>0</v>
      </c>
      <c r="H33" s="187">
        <v>0</v>
      </c>
      <c r="I33" s="226"/>
      <c r="J33" s="215"/>
      <c r="K33" s="177"/>
      <c r="L33" s="177"/>
    </row>
    <row r="34" ht="15" customHeight="1" spans="1:12">
      <c r="A34" s="194"/>
      <c r="B34" s="196"/>
      <c r="C34" s="191" t="s">
        <v>201</v>
      </c>
      <c r="D34" s="183">
        <f t="shared" si="1"/>
        <v>0</v>
      </c>
      <c r="E34" s="188">
        <v>0</v>
      </c>
      <c r="F34" s="189">
        <v>0</v>
      </c>
      <c r="G34" s="190">
        <v>0</v>
      </c>
      <c r="H34" s="187">
        <v>0</v>
      </c>
      <c r="I34" s="226"/>
      <c r="J34" s="215"/>
      <c r="K34" s="177"/>
      <c r="L34" s="177"/>
    </row>
    <row r="35" ht="15" customHeight="1" spans="1:12">
      <c r="A35" s="194"/>
      <c r="B35" s="196"/>
      <c r="C35" s="191" t="s">
        <v>202</v>
      </c>
      <c r="D35" s="183">
        <f t="shared" si="1"/>
        <v>0</v>
      </c>
      <c r="E35" s="188">
        <v>0</v>
      </c>
      <c r="F35" s="189">
        <v>0</v>
      </c>
      <c r="G35" s="190">
        <v>0</v>
      </c>
      <c r="H35" s="187">
        <v>0</v>
      </c>
      <c r="I35" s="226"/>
      <c r="J35" s="215"/>
      <c r="K35" s="177"/>
      <c r="L35" s="177"/>
    </row>
    <row r="36" ht="15" customHeight="1" spans="1:12">
      <c r="A36" s="194"/>
      <c r="B36" s="196"/>
      <c r="C36" s="191" t="s">
        <v>203</v>
      </c>
      <c r="D36" s="183">
        <f t="shared" si="1"/>
        <v>0</v>
      </c>
      <c r="E36" s="197">
        <v>0</v>
      </c>
      <c r="F36" s="198">
        <v>0</v>
      </c>
      <c r="G36" s="190">
        <v>0</v>
      </c>
      <c r="H36" s="187">
        <v>0</v>
      </c>
      <c r="I36" s="226"/>
      <c r="J36" s="215"/>
      <c r="K36" s="177"/>
      <c r="L36" s="177"/>
    </row>
    <row r="37" ht="15" customHeight="1" spans="1:12">
      <c r="A37" s="194"/>
      <c r="B37" s="199"/>
      <c r="C37" s="191" t="s">
        <v>204</v>
      </c>
      <c r="D37" s="200" t="s">
        <v>26</v>
      </c>
      <c r="E37" s="201" t="s">
        <v>26</v>
      </c>
      <c r="F37" s="201" t="s">
        <v>26</v>
      </c>
      <c r="G37" s="202" t="s">
        <v>26</v>
      </c>
      <c r="H37" s="176"/>
      <c r="I37" s="226"/>
      <c r="J37" s="222"/>
      <c r="K37" s="177"/>
      <c r="L37" s="177"/>
    </row>
    <row r="38" ht="15" customHeight="1" spans="1:12">
      <c r="A38" s="203" t="s">
        <v>205</v>
      </c>
      <c r="B38" s="187">
        <f>SUM(B7,B11)</f>
        <v>7607508</v>
      </c>
      <c r="C38" s="204" t="s">
        <v>206</v>
      </c>
      <c r="D38" s="205">
        <f>SUM(D7,D37)</f>
        <v>7607508</v>
      </c>
      <c r="E38" s="206">
        <f t="shared" ref="E38" si="3">SUM(E7,E37)</f>
        <v>7342878</v>
      </c>
      <c r="F38" s="207">
        <f t="shared" ref="F38:H38" si="4">SUM(F7,F37)</f>
        <v>0</v>
      </c>
      <c r="G38" s="207">
        <f t="shared" si="4"/>
        <v>0</v>
      </c>
      <c r="H38" s="187">
        <f t="shared" si="4"/>
        <v>264630</v>
      </c>
      <c r="I38" s="204" t="s">
        <v>206</v>
      </c>
      <c r="J38" s="227">
        <f>J18</f>
        <v>7342878</v>
      </c>
      <c r="K38" s="177">
        <f>K18</f>
        <v>0</v>
      </c>
      <c r="L38" s="177">
        <f>L18</f>
        <v>0</v>
      </c>
    </row>
    <row r="39" spans="1:12">
      <c r="A39" s="208"/>
      <c r="B39" s="208"/>
      <c r="C39" s="208"/>
      <c r="D39" s="208"/>
      <c r="E39" s="208" t="s">
        <v>26</v>
      </c>
      <c r="F39" s="208"/>
      <c r="G39" s="209" t="s">
        <v>26</v>
      </c>
      <c r="H39" s="208"/>
      <c r="I39" s="208"/>
      <c r="J39" s="208"/>
      <c r="K39" s="208"/>
      <c r="L39" s="208"/>
    </row>
  </sheetData>
  <mergeCells count="13">
    <mergeCell ref="A1:L1"/>
    <mergeCell ref="A2:L2"/>
    <mergeCell ref="A3:K3"/>
    <mergeCell ref="A4:B4"/>
    <mergeCell ref="C4:L4"/>
    <mergeCell ref="E5:G5"/>
    <mergeCell ref="J5:L5"/>
    <mergeCell ref="A5:A6"/>
    <mergeCell ref="B5:B6"/>
    <mergeCell ref="C5:C6"/>
    <mergeCell ref="D5:D6"/>
    <mergeCell ref="H5:H6"/>
    <mergeCell ref="I5:I6"/>
  </mergeCells>
  <printOptions horizontalCentered="1"/>
  <pageMargins left="0.787500023841858" right="0.787500023841858" top="0.787500023841858" bottom="0.748611092567444" header="0.590972244739532" footer="0.590972244739532"/>
  <pageSetup paperSize="9" scale="80" orientation="landscape" errors="blank" horizontalDpi="600" vertic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AN30"/>
  <sheetViews>
    <sheetView showGridLines="0" showZeros="0" workbookViewId="0">
      <selection activeCell="G36" sqref="G36"/>
    </sheetView>
  </sheetViews>
  <sheetFormatPr defaultColWidth="9" defaultRowHeight="14.25"/>
  <cols>
    <col min="1" max="1" width="4.6" customWidth="1"/>
    <col min="2" max="2" width="3.5" customWidth="1"/>
    <col min="3" max="3" width="9" customWidth="1"/>
    <col min="4" max="4" width="41.4" customWidth="1"/>
    <col min="5" max="5" width="14" customWidth="1"/>
    <col min="6" max="8" width="11.6" customWidth="1"/>
    <col min="9" max="9" width="9.7" customWidth="1"/>
    <col min="10" max="15" width="8.7" customWidth="1"/>
    <col min="16" max="16" width="9.2" customWidth="1"/>
    <col min="17" max="24" width="8.7" customWidth="1"/>
    <col min="25" max="25" width="14" customWidth="1"/>
    <col min="26" max="34" width="8.7" customWidth="1"/>
    <col min="35" max="35" width="14.5" customWidth="1"/>
    <col min="36" max="37" width="14" customWidth="1"/>
    <col min="38" max="38" width="10.7" customWidth="1"/>
    <col min="39" max="39" width="10.9" customWidth="1"/>
    <col min="40" max="40" width="9.9" customWidth="1"/>
    <col min="41" max="16384" width="8.8"/>
  </cols>
  <sheetData>
    <row r="1" ht="15.75" customHeight="1" spans="1:40">
      <c r="A1" s="47" t="s">
        <v>207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7"/>
      <c r="AH1" s="47"/>
      <c r="AI1" s="47"/>
      <c r="AJ1" s="47"/>
      <c r="AK1" s="47"/>
      <c r="AL1" s="47"/>
      <c r="AM1" s="47"/>
      <c r="AN1" s="47"/>
    </row>
    <row r="2" ht="33.75" customHeight="1" spans="1:40">
      <c r="A2" s="113" t="s">
        <v>208</v>
      </c>
      <c r="B2" s="113"/>
      <c r="C2" s="113"/>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3"/>
      <c r="AD2" s="113"/>
      <c r="AE2" s="113"/>
      <c r="AF2" s="113"/>
      <c r="AG2" s="113"/>
      <c r="AH2" s="113"/>
      <c r="AI2" s="113"/>
      <c r="AJ2" s="113"/>
      <c r="AK2" s="113"/>
      <c r="AL2" s="113"/>
      <c r="AM2" s="113"/>
      <c r="AN2" s="113"/>
    </row>
    <row r="3" ht="15.75" customHeight="1" spans="1:40">
      <c r="A3" s="114" t="s">
        <v>2</v>
      </c>
      <c r="B3" s="114"/>
      <c r="C3" s="114"/>
      <c r="D3" s="114" t="s">
        <v>140</v>
      </c>
      <c r="E3" s="114"/>
      <c r="F3" s="115" t="s">
        <v>3</v>
      </c>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row>
    <row r="4" spans="1:40">
      <c r="A4" s="158" t="s">
        <v>6</v>
      </c>
      <c r="B4" s="158"/>
      <c r="C4" s="158"/>
      <c r="D4" s="158"/>
      <c r="E4" s="158" t="s">
        <v>209</v>
      </c>
      <c r="F4" s="158" t="s">
        <v>210</v>
      </c>
      <c r="G4" s="158"/>
      <c r="H4" s="158"/>
      <c r="I4" s="158"/>
      <c r="J4" s="158"/>
      <c r="K4" s="158"/>
      <c r="L4" s="158"/>
      <c r="M4" s="158"/>
      <c r="N4" s="158"/>
      <c r="O4" s="158"/>
      <c r="P4" s="158" t="s">
        <v>211</v>
      </c>
      <c r="Q4" s="158"/>
      <c r="R4" s="158"/>
      <c r="S4" s="158"/>
      <c r="T4" s="158"/>
      <c r="U4" s="158"/>
      <c r="V4" s="158"/>
      <c r="W4" s="158"/>
      <c r="X4" s="158"/>
      <c r="Y4" s="158" t="s">
        <v>212</v>
      </c>
      <c r="Z4" s="158"/>
      <c r="AA4" s="158"/>
      <c r="AB4" s="158"/>
      <c r="AC4" s="158"/>
      <c r="AD4" s="158"/>
      <c r="AE4" s="158"/>
      <c r="AF4" s="158"/>
      <c r="AG4" s="158"/>
      <c r="AH4" s="158"/>
      <c r="AI4" s="158"/>
      <c r="AJ4" s="158"/>
      <c r="AK4" s="158"/>
      <c r="AL4" s="158"/>
      <c r="AM4" s="158"/>
      <c r="AN4" s="158"/>
    </row>
    <row r="5" spans="1:40">
      <c r="A5" s="158" t="s">
        <v>79</v>
      </c>
      <c r="B5" s="158"/>
      <c r="C5" s="158" t="s">
        <v>80</v>
      </c>
      <c r="D5" s="158" t="s">
        <v>137</v>
      </c>
      <c r="E5" s="158"/>
      <c r="F5" s="158" t="s">
        <v>69</v>
      </c>
      <c r="G5" s="158" t="s">
        <v>148</v>
      </c>
      <c r="H5" s="158"/>
      <c r="I5" s="158"/>
      <c r="J5" s="158" t="s">
        <v>213</v>
      </c>
      <c r="K5" s="158"/>
      <c r="L5" s="158"/>
      <c r="M5" s="158" t="s">
        <v>150</v>
      </c>
      <c r="N5" s="158"/>
      <c r="O5" s="158"/>
      <c r="P5" s="158" t="s">
        <v>69</v>
      </c>
      <c r="Q5" s="158" t="s">
        <v>148</v>
      </c>
      <c r="R5" s="158"/>
      <c r="S5" s="158"/>
      <c r="T5" s="158"/>
      <c r="U5" s="158"/>
      <c r="V5" s="158" t="s">
        <v>213</v>
      </c>
      <c r="W5" s="158"/>
      <c r="X5" s="158"/>
      <c r="Y5" s="158" t="s">
        <v>69</v>
      </c>
      <c r="Z5" s="158" t="s">
        <v>148</v>
      </c>
      <c r="AA5" s="158"/>
      <c r="AB5" s="158"/>
      <c r="AC5" s="158" t="s">
        <v>213</v>
      </c>
      <c r="AD5" s="158"/>
      <c r="AE5" s="158"/>
      <c r="AF5" s="158" t="s">
        <v>150</v>
      </c>
      <c r="AG5" s="158"/>
      <c r="AH5" s="158"/>
      <c r="AI5" s="158" t="s">
        <v>214</v>
      </c>
      <c r="AJ5" s="158"/>
      <c r="AK5" s="158"/>
      <c r="AL5" s="158" t="s">
        <v>215</v>
      </c>
      <c r="AM5" s="158"/>
      <c r="AN5" s="158"/>
    </row>
    <row r="6" spans="1:40">
      <c r="A6" s="158" t="s">
        <v>89</v>
      </c>
      <c r="B6" s="158" t="s">
        <v>90</v>
      </c>
      <c r="C6" s="158"/>
      <c r="D6" s="158"/>
      <c r="E6" s="158"/>
      <c r="F6" s="158"/>
      <c r="G6" s="158" t="s">
        <v>84</v>
      </c>
      <c r="H6" s="158" t="s">
        <v>133</v>
      </c>
      <c r="I6" s="158" t="s">
        <v>134</v>
      </c>
      <c r="J6" s="158" t="s">
        <v>84</v>
      </c>
      <c r="K6" s="158" t="s">
        <v>133</v>
      </c>
      <c r="L6" s="158" t="s">
        <v>134</v>
      </c>
      <c r="M6" s="158" t="s">
        <v>84</v>
      </c>
      <c r="N6" s="158" t="s">
        <v>133</v>
      </c>
      <c r="O6" s="158" t="s">
        <v>134</v>
      </c>
      <c r="P6" s="158"/>
      <c r="Q6" s="158" t="s">
        <v>84</v>
      </c>
      <c r="R6" s="158" t="s">
        <v>216</v>
      </c>
      <c r="S6" s="158"/>
      <c r="T6" s="158" t="s">
        <v>217</v>
      </c>
      <c r="U6" s="158"/>
      <c r="V6" s="158" t="s">
        <v>84</v>
      </c>
      <c r="W6" s="158" t="s">
        <v>133</v>
      </c>
      <c r="X6" s="158" t="s">
        <v>134</v>
      </c>
      <c r="Y6" s="158"/>
      <c r="Z6" s="158" t="s">
        <v>84</v>
      </c>
      <c r="AA6" s="158" t="s">
        <v>133</v>
      </c>
      <c r="AB6" s="158" t="s">
        <v>134</v>
      </c>
      <c r="AC6" s="158" t="s">
        <v>84</v>
      </c>
      <c r="AD6" s="158" t="s">
        <v>133</v>
      </c>
      <c r="AE6" s="158" t="s">
        <v>134</v>
      </c>
      <c r="AF6" s="158" t="s">
        <v>84</v>
      </c>
      <c r="AG6" s="158" t="s">
        <v>133</v>
      </c>
      <c r="AH6" s="158" t="s">
        <v>134</v>
      </c>
      <c r="AI6" s="158" t="s">
        <v>84</v>
      </c>
      <c r="AJ6" s="158" t="s">
        <v>133</v>
      </c>
      <c r="AK6" s="158" t="s">
        <v>134</v>
      </c>
      <c r="AL6" s="158" t="s">
        <v>84</v>
      </c>
      <c r="AM6" s="158" t="s">
        <v>133</v>
      </c>
      <c r="AN6" s="158" t="s">
        <v>134</v>
      </c>
    </row>
    <row r="7" spans="1:40">
      <c r="A7" s="158"/>
      <c r="B7" s="158"/>
      <c r="C7" s="158"/>
      <c r="D7" s="158"/>
      <c r="E7" s="158"/>
      <c r="F7" s="158"/>
      <c r="G7" s="158"/>
      <c r="H7" s="158"/>
      <c r="I7" s="158"/>
      <c r="J7" s="158"/>
      <c r="K7" s="158"/>
      <c r="L7" s="158"/>
      <c r="M7" s="158"/>
      <c r="N7" s="158"/>
      <c r="O7" s="158"/>
      <c r="P7" s="158"/>
      <c r="Q7" s="158"/>
      <c r="R7" s="158" t="s">
        <v>133</v>
      </c>
      <c r="S7" s="158" t="s">
        <v>134</v>
      </c>
      <c r="T7" s="158" t="s">
        <v>133</v>
      </c>
      <c r="U7" s="158" t="s">
        <v>134</v>
      </c>
      <c r="V7" s="158"/>
      <c r="W7" s="158"/>
      <c r="X7" s="158"/>
      <c r="Y7" s="158"/>
      <c r="Z7" s="158"/>
      <c r="AA7" s="158"/>
      <c r="AB7" s="158"/>
      <c r="AC7" s="158"/>
      <c r="AD7" s="158"/>
      <c r="AE7" s="158"/>
      <c r="AF7" s="158"/>
      <c r="AG7" s="158"/>
      <c r="AH7" s="158"/>
      <c r="AI7" s="158"/>
      <c r="AJ7" s="158"/>
      <c r="AK7" s="158"/>
      <c r="AL7" s="158"/>
      <c r="AM7" s="158"/>
      <c r="AN7" s="158"/>
    </row>
    <row r="8" spans="1:40">
      <c r="A8" s="159" t="s">
        <v>26</v>
      </c>
      <c r="B8" s="159" t="s">
        <v>26</v>
      </c>
      <c r="C8" s="159" t="s">
        <v>26</v>
      </c>
      <c r="D8" s="159" t="s">
        <v>69</v>
      </c>
      <c r="E8" s="160">
        <f t="shared" ref="E8:E30" si="0">SUM(F8,P8,Y8)</f>
        <v>7607508</v>
      </c>
      <c r="F8" s="147">
        <f t="shared" ref="F8:F30" si="1">SUM(G8,J8,M8)</f>
        <v>7342878</v>
      </c>
      <c r="G8" s="147">
        <f t="shared" ref="G8:G30" si="2">SUM(H8:I8)</f>
        <v>7342878</v>
      </c>
      <c r="H8" s="147">
        <v>7342878</v>
      </c>
      <c r="I8" s="147">
        <v>0</v>
      </c>
      <c r="J8" s="161">
        <f t="shared" ref="J8:J30" si="3">SUM(K8:L8)</f>
        <v>0</v>
      </c>
      <c r="K8" s="147">
        <v>0</v>
      </c>
      <c r="L8" s="161">
        <v>0</v>
      </c>
      <c r="M8" s="147">
        <f t="shared" ref="M8:M30" si="4">SUM(N8:O8)</f>
        <v>0</v>
      </c>
      <c r="N8" s="147">
        <v>0</v>
      </c>
      <c r="O8" s="147">
        <v>0</v>
      </c>
      <c r="P8" s="147">
        <f t="shared" ref="P8:P30" si="5">SUM(Q8,V8)</f>
        <v>0</v>
      </c>
      <c r="Q8" s="147">
        <f t="shared" ref="Q8:Q30" si="6">SUM(R8:U8)</f>
        <v>0</v>
      </c>
      <c r="R8" s="147">
        <v>0</v>
      </c>
      <c r="S8" s="147">
        <v>0</v>
      </c>
      <c r="T8" s="147">
        <v>0</v>
      </c>
      <c r="U8" s="147">
        <v>0</v>
      </c>
      <c r="V8" s="147">
        <f t="shared" ref="V8:V30" si="7">SUM(W8:X8)</f>
        <v>0</v>
      </c>
      <c r="W8" s="147">
        <v>0</v>
      </c>
      <c r="X8" s="147">
        <v>0</v>
      </c>
      <c r="Y8" s="162">
        <f t="shared" ref="Y8:Y30" si="8">SUM(Z8,AC8,AF8,AI8,AL8)</f>
        <v>264630</v>
      </c>
      <c r="Z8" s="147">
        <f t="shared" ref="Z8:Z30" si="9">SUM(AA8:AB8)</f>
        <v>0</v>
      </c>
      <c r="AA8" s="147">
        <v>0</v>
      </c>
      <c r="AB8" s="147">
        <v>0</v>
      </c>
      <c r="AC8" s="147">
        <f t="shared" ref="AC8:AC30" si="10">SUM(AD8:AE8)</f>
        <v>0</v>
      </c>
      <c r="AD8" s="147">
        <v>0</v>
      </c>
      <c r="AE8" s="147">
        <v>0</v>
      </c>
      <c r="AF8" s="147">
        <f t="shared" ref="AF8:AF30" si="11">SUM(AG8:AH8)</f>
        <v>0</v>
      </c>
      <c r="AG8" s="147">
        <v>0</v>
      </c>
      <c r="AH8" s="147">
        <v>0</v>
      </c>
      <c r="AI8" s="162">
        <f t="shared" ref="AI8:AI30" si="12">SUM(AJ8:AK8)</f>
        <v>264630</v>
      </c>
      <c r="AJ8" s="162">
        <v>73120</v>
      </c>
      <c r="AK8" s="162">
        <v>191510</v>
      </c>
      <c r="AL8" s="162">
        <f t="shared" ref="AL8:AL30" si="13">SUM(AM8:AN8)</f>
        <v>0</v>
      </c>
      <c r="AM8" s="162">
        <v>0</v>
      </c>
      <c r="AN8" s="163">
        <v>0</v>
      </c>
    </row>
    <row r="9" spans="1:40">
      <c r="A9" s="159" t="s">
        <v>26</v>
      </c>
      <c r="B9" s="159" t="s">
        <v>26</v>
      </c>
      <c r="C9" s="159" t="s">
        <v>26</v>
      </c>
      <c r="D9" s="159" t="s">
        <v>218</v>
      </c>
      <c r="E9" s="160">
        <f t="shared" si="0"/>
        <v>7607508</v>
      </c>
      <c r="F9" s="147">
        <f t="shared" si="1"/>
        <v>7342878</v>
      </c>
      <c r="G9" s="147">
        <f t="shared" si="2"/>
        <v>7342878</v>
      </c>
      <c r="H9" s="147">
        <v>7342878</v>
      </c>
      <c r="I9" s="147">
        <v>0</v>
      </c>
      <c r="J9" s="161">
        <f t="shared" si="3"/>
        <v>0</v>
      </c>
      <c r="K9" s="147">
        <v>0</v>
      </c>
      <c r="L9" s="161">
        <v>0</v>
      </c>
      <c r="M9" s="147">
        <f t="shared" si="4"/>
        <v>0</v>
      </c>
      <c r="N9" s="147">
        <v>0</v>
      </c>
      <c r="O9" s="147">
        <v>0</v>
      </c>
      <c r="P9" s="147">
        <f t="shared" si="5"/>
        <v>0</v>
      </c>
      <c r="Q9" s="147">
        <f t="shared" si="6"/>
        <v>0</v>
      </c>
      <c r="R9" s="147">
        <v>0</v>
      </c>
      <c r="S9" s="147">
        <v>0</v>
      </c>
      <c r="T9" s="147">
        <v>0</v>
      </c>
      <c r="U9" s="147">
        <v>0</v>
      </c>
      <c r="V9" s="147">
        <f t="shared" si="7"/>
        <v>0</v>
      </c>
      <c r="W9" s="147">
        <v>0</v>
      </c>
      <c r="X9" s="147">
        <v>0</v>
      </c>
      <c r="Y9" s="162">
        <f t="shared" si="8"/>
        <v>264630</v>
      </c>
      <c r="Z9" s="147">
        <f t="shared" si="9"/>
        <v>0</v>
      </c>
      <c r="AA9" s="147">
        <v>0</v>
      </c>
      <c r="AB9" s="147">
        <v>0</v>
      </c>
      <c r="AC9" s="147">
        <f t="shared" si="10"/>
        <v>0</v>
      </c>
      <c r="AD9" s="147">
        <v>0</v>
      </c>
      <c r="AE9" s="147">
        <v>0</v>
      </c>
      <c r="AF9" s="147">
        <f t="shared" si="11"/>
        <v>0</v>
      </c>
      <c r="AG9" s="147">
        <v>0</v>
      </c>
      <c r="AH9" s="147">
        <v>0</v>
      </c>
      <c r="AI9" s="162">
        <f t="shared" si="12"/>
        <v>264630</v>
      </c>
      <c r="AJ9" s="162">
        <v>73120</v>
      </c>
      <c r="AK9" s="162">
        <v>191510</v>
      </c>
      <c r="AL9" s="162">
        <f t="shared" si="13"/>
        <v>0</v>
      </c>
      <c r="AM9" s="162">
        <v>0</v>
      </c>
      <c r="AN9" s="163">
        <v>0</v>
      </c>
    </row>
    <row r="10" spans="1:40">
      <c r="A10" s="159" t="s">
        <v>26</v>
      </c>
      <c r="B10" s="159" t="s">
        <v>26</v>
      </c>
      <c r="C10" s="159" t="s">
        <v>26</v>
      </c>
      <c r="D10" s="159" t="s">
        <v>94</v>
      </c>
      <c r="E10" s="160">
        <f t="shared" si="0"/>
        <v>7607508</v>
      </c>
      <c r="F10" s="147">
        <f t="shared" si="1"/>
        <v>7342878</v>
      </c>
      <c r="G10" s="147">
        <f t="shared" si="2"/>
        <v>7342878</v>
      </c>
      <c r="H10" s="147">
        <v>7342878</v>
      </c>
      <c r="I10" s="147">
        <v>0</v>
      </c>
      <c r="J10" s="161">
        <f t="shared" si="3"/>
        <v>0</v>
      </c>
      <c r="K10" s="147">
        <v>0</v>
      </c>
      <c r="L10" s="161">
        <v>0</v>
      </c>
      <c r="M10" s="147">
        <f t="shared" si="4"/>
        <v>0</v>
      </c>
      <c r="N10" s="147">
        <v>0</v>
      </c>
      <c r="O10" s="147">
        <v>0</v>
      </c>
      <c r="P10" s="147">
        <f t="shared" si="5"/>
        <v>0</v>
      </c>
      <c r="Q10" s="147">
        <f t="shared" si="6"/>
        <v>0</v>
      </c>
      <c r="R10" s="147">
        <v>0</v>
      </c>
      <c r="S10" s="147">
        <v>0</v>
      </c>
      <c r="T10" s="147">
        <v>0</v>
      </c>
      <c r="U10" s="147">
        <v>0</v>
      </c>
      <c r="V10" s="147">
        <f t="shared" si="7"/>
        <v>0</v>
      </c>
      <c r="W10" s="147">
        <v>0</v>
      </c>
      <c r="X10" s="147">
        <v>0</v>
      </c>
      <c r="Y10" s="162">
        <f t="shared" si="8"/>
        <v>264630</v>
      </c>
      <c r="Z10" s="147">
        <f t="shared" si="9"/>
        <v>0</v>
      </c>
      <c r="AA10" s="147">
        <v>0</v>
      </c>
      <c r="AB10" s="147">
        <v>0</v>
      </c>
      <c r="AC10" s="147">
        <f t="shared" si="10"/>
        <v>0</v>
      </c>
      <c r="AD10" s="147">
        <v>0</v>
      </c>
      <c r="AE10" s="147">
        <v>0</v>
      </c>
      <c r="AF10" s="147">
        <f t="shared" si="11"/>
        <v>0</v>
      </c>
      <c r="AG10" s="147">
        <v>0</v>
      </c>
      <c r="AH10" s="147">
        <v>0</v>
      </c>
      <c r="AI10" s="162">
        <f t="shared" si="12"/>
        <v>264630</v>
      </c>
      <c r="AJ10" s="162">
        <v>73120</v>
      </c>
      <c r="AK10" s="162">
        <v>191510</v>
      </c>
      <c r="AL10" s="162">
        <f t="shared" si="13"/>
        <v>0</v>
      </c>
      <c r="AM10" s="162">
        <v>0</v>
      </c>
      <c r="AN10" s="163">
        <v>0</v>
      </c>
    </row>
    <row r="11" spans="1:40">
      <c r="A11" s="159" t="s">
        <v>26</v>
      </c>
      <c r="B11" s="159" t="s">
        <v>26</v>
      </c>
      <c r="C11" s="159" t="s">
        <v>26</v>
      </c>
      <c r="D11" s="159" t="s">
        <v>219</v>
      </c>
      <c r="E11" s="160">
        <f t="shared" si="0"/>
        <v>1949684</v>
      </c>
      <c r="F11" s="147">
        <f t="shared" si="1"/>
        <v>1946684</v>
      </c>
      <c r="G11" s="147">
        <f t="shared" si="2"/>
        <v>1946684</v>
      </c>
      <c r="H11" s="147">
        <v>1946684</v>
      </c>
      <c r="I11" s="147">
        <v>0</v>
      </c>
      <c r="J11" s="161">
        <f t="shared" si="3"/>
        <v>0</v>
      </c>
      <c r="K11" s="147">
        <v>0</v>
      </c>
      <c r="L11" s="161">
        <v>0</v>
      </c>
      <c r="M11" s="147">
        <f t="shared" si="4"/>
        <v>0</v>
      </c>
      <c r="N11" s="147">
        <v>0</v>
      </c>
      <c r="O11" s="147">
        <v>0</v>
      </c>
      <c r="P11" s="147">
        <f t="shared" si="5"/>
        <v>0</v>
      </c>
      <c r="Q11" s="147">
        <f t="shared" si="6"/>
        <v>0</v>
      </c>
      <c r="R11" s="147">
        <v>0</v>
      </c>
      <c r="S11" s="147">
        <v>0</v>
      </c>
      <c r="T11" s="147">
        <v>0</v>
      </c>
      <c r="U11" s="147">
        <v>0</v>
      </c>
      <c r="V11" s="147">
        <f t="shared" si="7"/>
        <v>0</v>
      </c>
      <c r="W11" s="147">
        <v>0</v>
      </c>
      <c r="X11" s="147">
        <v>0</v>
      </c>
      <c r="Y11" s="162">
        <f t="shared" si="8"/>
        <v>3000</v>
      </c>
      <c r="Z11" s="147">
        <f t="shared" si="9"/>
        <v>0</v>
      </c>
      <c r="AA11" s="147">
        <v>0</v>
      </c>
      <c r="AB11" s="147">
        <v>0</v>
      </c>
      <c r="AC11" s="147">
        <f t="shared" si="10"/>
        <v>0</v>
      </c>
      <c r="AD11" s="147">
        <v>0</v>
      </c>
      <c r="AE11" s="147">
        <v>0</v>
      </c>
      <c r="AF11" s="147">
        <f t="shared" si="11"/>
        <v>0</v>
      </c>
      <c r="AG11" s="147">
        <v>0</v>
      </c>
      <c r="AH11" s="147">
        <v>0</v>
      </c>
      <c r="AI11" s="162">
        <f t="shared" si="12"/>
        <v>3000</v>
      </c>
      <c r="AJ11" s="162">
        <v>0</v>
      </c>
      <c r="AK11" s="162">
        <v>3000</v>
      </c>
      <c r="AL11" s="162">
        <f t="shared" si="13"/>
        <v>0</v>
      </c>
      <c r="AM11" s="162">
        <v>0</v>
      </c>
      <c r="AN11" s="163">
        <v>0</v>
      </c>
    </row>
    <row r="12" spans="1:40">
      <c r="A12" s="159" t="s">
        <v>220</v>
      </c>
      <c r="B12" s="159" t="s">
        <v>97</v>
      </c>
      <c r="C12" s="159" t="s">
        <v>93</v>
      </c>
      <c r="D12" s="159" t="s">
        <v>221</v>
      </c>
      <c r="E12" s="160">
        <f t="shared" si="0"/>
        <v>1468489</v>
      </c>
      <c r="F12" s="147">
        <f t="shared" si="1"/>
        <v>1465489</v>
      </c>
      <c r="G12" s="147">
        <f t="shared" si="2"/>
        <v>1465489</v>
      </c>
      <c r="H12" s="147">
        <v>1465489</v>
      </c>
      <c r="I12" s="147">
        <v>0</v>
      </c>
      <c r="J12" s="161">
        <f t="shared" si="3"/>
        <v>0</v>
      </c>
      <c r="K12" s="147">
        <v>0</v>
      </c>
      <c r="L12" s="161">
        <v>0</v>
      </c>
      <c r="M12" s="147">
        <f t="shared" si="4"/>
        <v>0</v>
      </c>
      <c r="N12" s="147">
        <v>0</v>
      </c>
      <c r="O12" s="147">
        <v>0</v>
      </c>
      <c r="P12" s="147">
        <f t="shared" si="5"/>
        <v>0</v>
      </c>
      <c r="Q12" s="147">
        <f t="shared" si="6"/>
        <v>0</v>
      </c>
      <c r="R12" s="147">
        <v>0</v>
      </c>
      <c r="S12" s="147">
        <v>0</v>
      </c>
      <c r="T12" s="147">
        <v>0</v>
      </c>
      <c r="U12" s="147">
        <v>0</v>
      </c>
      <c r="V12" s="147">
        <f t="shared" si="7"/>
        <v>0</v>
      </c>
      <c r="W12" s="147">
        <v>0</v>
      </c>
      <c r="X12" s="147">
        <v>0</v>
      </c>
      <c r="Y12" s="162">
        <f t="shared" si="8"/>
        <v>3000</v>
      </c>
      <c r="Z12" s="147">
        <f t="shared" si="9"/>
        <v>0</v>
      </c>
      <c r="AA12" s="147">
        <v>0</v>
      </c>
      <c r="AB12" s="147">
        <v>0</v>
      </c>
      <c r="AC12" s="147">
        <f t="shared" si="10"/>
        <v>0</v>
      </c>
      <c r="AD12" s="147">
        <v>0</v>
      </c>
      <c r="AE12" s="147">
        <v>0</v>
      </c>
      <c r="AF12" s="147">
        <f t="shared" si="11"/>
        <v>0</v>
      </c>
      <c r="AG12" s="147">
        <v>0</v>
      </c>
      <c r="AH12" s="147">
        <v>0</v>
      </c>
      <c r="AI12" s="162">
        <f t="shared" si="12"/>
        <v>3000</v>
      </c>
      <c r="AJ12" s="162">
        <v>0</v>
      </c>
      <c r="AK12" s="162">
        <v>3000</v>
      </c>
      <c r="AL12" s="162">
        <f t="shared" si="13"/>
        <v>0</v>
      </c>
      <c r="AM12" s="162">
        <v>0</v>
      </c>
      <c r="AN12" s="163">
        <v>0</v>
      </c>
    </row>
    <row r="13" spans="1:40">
      <c r="A13" s="159" t="s">
        <v>220</v>
      </c>
      <c r="B13" s="159" t="s">
        <v>100</v>
      </c>
      <c r="C13" s="159" t="s">
        <v>93</v>
      </c>
      <c r="D13" s="159" t="s">
        <v>222</v>
      </c>
      <c r="E13" s="160">
        <f t="shared" si="0"/>
        <v>332375</v>
      </c>
      <c r="F13" s="147">
        <f t="shared" si="1"/>
        <v>332375</v>
      </c>
      <c r="G13" s="147">
        <f t="shared" si="2"/>
        <v>332375</v>
      </c>
      <c r="H13" s="147">
        <v>332375</v>
      </c>
      <c r="I13" s="147">
        <v>0</v>
      </c>
      <c r="J13" s="161">
        <f t="shared" si="3"/>
        <v>0</v>
      </c>
      <c r="K13" s="147">
        <v>0</v>
      </c>
      <c r="L13" s="161">
        <v>0</v>
      </c>
      <c r="M13" s="147">
        <f t="shared" si="4"/>
        <v>0</v>
      </c>
      <c r="N13" s="147">
        <v>0</v>
      </c>
      <c r="O13" s="147">
        <v>0</v>
      </c>
      <c r="P13" s="147">
        <f t="shared" si="5"/>
        <v>0</v>
      </c>
      <c r="Q13" s="147">
        <f t="shared" si="6"/>
        <v>0</v>
      </c>
      <c r="R13" s="147">
        <v>0</v>
      </c>
      <c r="S13" s="147">
        <v>0</v>
      </c>
      <c r="T13" s="147">
        <v>0</v>
      </c>
      <c r="U13" s="147">
        <v>0</v>
      </c>
      <c r="V13" s="147">
        <f t="shared" si="7"/>
        <v>0</v>
      </c>
      <c r="W13" s="147">
        <v>0</v>
      </c>
      <c r="X13" s="147">
        <v>0</v>
      </c>
      <c r="Y13" s="162">
        <f t="shared" si="8"/>
        <v>0</v>
      </c>
      <c r="Z13" s="147">
        <f t="shared" si="9"/>
        <v>0</v>
      </c>
      <c r="AA13" s="147">
        <v>0</v>
      </c>
      <c r="AB13" s="147">
        <v>0</v>
      </c>
      <c r="AC13" s="147">
        <f t="shared" si="10"/>
        <v>0</v>
      </c>
      <c r="AD13" s="147">
        <v>0</v>
      </c>
      <c r="AE13" s="147">
        <v>0</v>
      </c>
      <c r="AF13" s="147">
        <f t="shared" si="11"/>
        <v>0</v>
      </c>
      <c r="AG13" s="147">
        <v>0</v>
      </c>
      <c r="AH13" s="147">
        <v>0</v>
      </c>
      <c r="AI13" s="162">
        <f t="shared" si="12"/>
        <v>0</v>
      </c>
      <c r="AJ13" s="162">
        <v>0</v>
      </c>
      <c r="AK13" s="162">
        <v>0</v>
      </c>
      <c r="AL13" s="162">
        <f t="shared" si="13"/>
        <v>0</v>
      </c>
      <c r="AM13" s="162">
        <v>0</v>
      </c>
      <c r="AN13" s="163">
        <v>0</v>
      </c>
    </row>
    <row r="14" spans="1:40">
      <c r="A14" s="159" t="s">
        <v>220</v>
      </c>
      <c r="B14" s="159" t="s">
        <v>96</v>
      </c>
      <c r="C14" s="159" t="s">
        <v>93</v>
      </c>
      <c r="D14" s="159" t="s">
        <v>223</v>
      </c>
      <c r="E14" s="160">
        <f t="shared" si="0"/>
        <v>148820</v>
      </c>
      <c r="F14" s="147">
        <f t="shared" si="1"/>
        <v>148820</v>
      </c>
      <c r="G14" s="147">
        <f t="shared" si="2"/>
        <v>148820</v>
      </c>
      <c r="H14" s="147">
        <v>148820</v>
      </c>
      <c r="I14" s="147">
        <v>0</v>
      </c>
      <c r="J14" s="161">
        <f t="shared" si="3"/>
        <v>0</v>
      </c>
      <c r="K14" s="147">
        <v>0</v>
      </c>
      <c r="L14" s="161">
        <v>0</v>
      </c>
      <c r="M14" s="147">
        <f t="shared" si="4"/>
        <v>0</v>
      </c>
      <c r="N14" s="147">
        <v>0</v>
      </c>
      <c r="O14" s="147">
        <v>0</v>
      </c>
      <c r="P14" s="147">
        <f t="shared" si="5"/>
        <v>0</v>
      </c>
      <c r="Q14" s="147">
        <f t="shared" si="6"/>
        <v>0</v>
      </c>
      <c r="R14" s="147">
        <v>0</v>
      </c>
      <c r="S14" s="147">
        <v>0</v>
      </c>
      <c r="T14" s="147">
        <v>0</v>
      </c>
      <c r="U14" s="147">
        <v>0</v>
      </c>
      <c r="V14" s="147">
        <f t="shared" si="7"/>
        <v>0</v>
      </c>
      <c r="W14" s="147">
        <v>0</v>
      </c>
      <c r="X14" s="147">
        <v>0</v>
      </c>
      <c r="Y14" s="162">
        <f t="shared" si="8"/>
        <v>0</v>
      </c>
      <c r="Z14" s="147">
        <f t="shared" si="9"/>
        <v>0</v>
      </c>
      <c r="AA14" s="147">
        <v>0</v>
      </c>
      <c r="AB14" s="147">
        <v>0</v>
      </c>
      <c r="AC14" s="147">
        <f t="shared" si="10"/>
        <v>0</v>
      </c>
      <c r="AD14" s="147">
        <v>0</v>
      </c>
      <c r="AE14" s="147">
        <v>0</v>
      </c>
      <c r="AF14" s="147">
        <f t="shared" si="11"/>
        <v>0</v>
      </c>
      <c r="AG14" s="147">
        <v>0</v>
      </c>
      <c r="AH14" s="147">
        <v>0</v>
      </c>
      <c r="AI14" s="162">
        <f t="shared" si="12"/>
        <v>0</v>
      </c>
      <c r="AJ14" s="162">
        <v>0</v>
      </c>
      <c r="AK14" s="162">
        <v>0</v>
      </c>
      <c r="AL14" s="162">
        <f t="shared" si="13"/>
        <v>0</v>
      </c>
      <c r="AM14" s="162">
        <v>0</v>
      </c>
      <c r="AN14" s="163">
        <v>0</v>
      </c>
    </row>
    <row r="15" spans="1:40">
      <c r="A15" s="159" t="s">
        <v>26</v>
      </c>
      <c r="B15" s="159" t="s">
        <v>26</v>
      </c>
      <c r="C15" s="159" t="s">
        <v>26</v>
      </c>
      <c r="D15" s="159" t="s">
        <v>224</v>
      </c>
      <c r="E15" s="160">
        <f t="shared" si="0"/>
        <v>1542080</v>
      </c>
      <c r="F15" s="147">
        <f t="shared" si="1"/>
        <v>1336800</v>
      </c>
      <c r="G15" s="147">
        <f t="shared" si="2"/>
        <v>1336800</v>
      </c>
      <c r="H15" s="147">
        <v>1336800</v>
      </c>
      <c r="I15" s="147">
        <v>0</v>
      </c>
      <c r="J15" s="161">
        <f t="shared" si="3"/>
        <v>0</v>
      </c>
      <c r="K15" s="147">
        <v>0</v>
      </c>
      <c r="L15" s="161">
        <v>0</v>
      </c>
      <c r="M15" s="147">
        <f t="shared" si="4"/>
        <v>0</v>
      </c>
      <c r="N15" s="147">
        <v>0</v>
      </c>
      <c r="O15" s="147">
        <v>0</v>
      </c>
      <c r="P15" s="147">
        <f t="shared" si="5"/>
        <v>0</v>
      </c>
      <c r="Q15" s="147">
        <f t="shared" si="6"/>
        <v>0</v>
      </c>
      <c r="R15" s="147">
        <v>0</v>
      </c>
      <c r="S15" s="147">
        <v>0</v>
      </c>
      <c r="T15" s="147">
        <v>0</v>
      </c>
      <c r="U15" s="147">
        <v>0</v>
      </c>
      <c r="V15" s="147">
        <f t="shared" si="7"/>
        <v>0</v>
      </c>
      <c r="W15" s="147">
        <v>0</v>
      </c>
      <c r="X15" s="147">
        <v>0</v>
      </c>
      <c r="Y15" s="162">
        <f t="shared" si="8"/>
        <v>205280</v>
      </c>
      <c r="Z15" s="147">
        <f t="shared" si="9"/>
        <v>0</v>
      </c>
      <c r="AA15" s="147">
        <v>0</v>
      </c>
      <c r="AB15" s="147">
        <v>0</v>
      </c>
      <c r="AC15" s="147">
        <f t="shared" si="10"/>
        <v>0</v>
      </c>
      <c r="AD15" s="147">
        <v>0</v>
      </c>
      <c r="AE15" s="147">
        <v>0</v>
      </c>
      <c r="AF15" s="147">
        <f t="shared" si="11"/>
        <v>0</v>
      </c>
      <c r="AG15" s="147">
        <v>0</v>
      </c>
      <c r="AH15" s="147">
        <v>0</v>
      </c>
      <c r="AI15" s="162">
        <f t="shared" si="12"/>
        <v>205280</v>
      </c>
      <c r="AJ15" s="162">
        <v>73120</v>
      </c>
      <c r="AK15" s="162">
        <v>132160</v>
      </c>
      <c r="AL15" s="162">
        <f t="shared" si="13"/>
        <v>0</v>
      </c>
      <c r="AM15" s="162">
        <v>0</v>
      </c>
      <c r="AN15" s="163">
        <v>0</v>
      </c>
    </row>
    <row r="16" spans="1:40">
      <c r="A16" s="159" t="s">
        <v>225</v>
      </c>
      <c r="B16" s="159" t="s">
        <v>97</v>
      </c>
      <c r="C16" s="159" t="s">
        <v>93</v>
      </c>
      <c r="D16" s="159" t="s">
        <v>226</v>
      </c>
      <c r="E16" s="160">
        <f t="shared" si="0"/>
        <v>126000</v>
      </c>
      <c r="F16" s="147">
        <f t="shared" si="1"/>
        <v>126000</v>
      </c>
      <c r="G16" s="147">
        <f t="shared" si="2"/>
        <v>126000</v>
      </c>
      <c r="H16" s="147">
        <v>126000</v>
      </c>
      <c r="I16" s="147">
        <v>0</v>
      </c>
      <c r="J16" s="161">
        <f t="shared" si="3"/>
        <v>0</v>
      </c>
      <c r="K16" s="147">
        <v>0</v>
      </c>
      <c r="L16" s="161">
        <v>0</v>
      </c>
      <c r="M16" s="147">
        <f t="shared" si="4"/>
        <v>0</v>
      </c>
      <c r="N16" s="147">
        <v>0</v>
      </c>
      <c r="O16" s="147">
        <v>0</v>
      </c>
      <c r="P16" s="147">
        <f t="shared" si="5"/>
        <v>0</v>
      </c>
      <c r="Q16" s="147">
        <f t="shared" si="6"/>
        <v>0</v>
      </c>
      <c r="R16" s="147">
        <v>0</v>
      </c>
      <c r="S16" s="147">
        <v>0</v>
      </c>
      <c r="T16" s="147">
        <v>0</v>
      </c>
      <c r="U16" s="147">
        <v>0</v>
      </c>
      <c r="V16" s="147">
        <f t="shared" si="7"/>
        <v>0</v>
      </c>
      <c r="W16" s="147">
        <v>0</v>
      </c>
      <c r="X16" s="147">
        <v>0</v>
      </c>
      <c r="Y16" s="162">
        <f t="shared" si="8"/>
        <v>0</v>
      </c>
      <c r="Z16" s="147">
        <f t="shared" si="9"/>
        <v>0</v>
      </c>
      <c r="AA16" s="147">
        <v>0</v>
      </c>
      <c r="AB16" s="147">
        <v>0</v>
      </c>
      <c r="AC16" s="147">
        <f t="shared" si="10"/>
        <v>0</v>
      </c>
      <c r="AD16" s="147">
        <v>0</v>
      </c>
      <c r="AE16" s="147">
        <v>0</v>
      </c>
      <c r="AF16" s="147">
        <f t="shared" si="11"/>
        <v>0</v>
      </c>
      <c r="AG16" s="147">
        <v>0</v>
      </c>
      <c r="AH16" s="147">
        <v>0</v>
      </c>
      <c r="AI16" s="162">
        <f t="shared" si="12"/>
        <v>0</v>
      </c>
      <c r="AJ16" s="162">
        <v>0</v>
      </c>
      <c r="AK16" s="162">
        <v>0</v>
      </c>
      <c r="AL16" s="162">
        <f t="shared" si="13"/>
        <v>0</v>
      </c>
      <c r="AM16" s="162">
        <v>0</v>
      </c>
      <c r="AN16" s="163">
        <v>0</v>
      </c>
    </row>
    <row r="17" spans="1:40">
      <c r="A17" s="159" t="s">
        <v>225</v>
      </c>
      <c r="B17" s="159" t="s">
        <v>100</v>
      </c>
      <c r="C17" s="159" t="s">
        <v>93</v>
      </c>
      <c r="D17" s="159" t="s">
        <v>227</v>
      </c>
      <c r="E17" s="160">
        <f t="shared" si="0"/>
        <v>18000</v>
      </c>
      <c r="F17" s="147">
        <f t="shared" si="1"/>
        <v>18000</v>
      </c>
      <c r="G17" s="147">
        <f t="shared" si="2"/>
        <v>18000</v>
      </c>
      <c r="H17" s="147">
        <v>18000</v>
      </c>
      <c r="I17" s="147">
        <v>0</v>
      </c>
      <c r="J17" s="161">
        <f t="shared" si="3"/>
        <v>0</v>
      </c>
      <c r="K17" s="147">
        <v>0</v>
      </c>
      <c r="L17" s="161">
        <v>0</v>
      </c>
      <c r="M17" s="147">
        <f t="shared" si="4"/>
        <v>0</v>
      </c>
      <c r="N17" s="147">
        <v>0</v>
      </c>
      <c r="O17" s="147">
        <v>0</v>
      </c>
      <c r="P17" s="147">
        <f t="shared" si="5"/>
        <v>0</v>
      </c>
      <c r="Q17" s="147">
        <f t="shared" si="6"/>
        <v>0</v>
      </c>
      <c r="R17" s="147">
        <v>0</v>
      </c>
      <c r="S17" s="147">
        <v>0</v>
      </c>
      <c r="T17" s="147">
        <v>0</v>
      </c>
      <c r="U17" s="147">
        <v>0</v>
      </c>
      <c r="V17" s="147">
        <f t="shared" si="7"/>
        <v>0</v>
      </c>
      <c r="W17" s="147">
        <v>0</v>
      </c>
      <c r="X17" s="147">
        <v>0</v>
      </c>
      <c r="Y17" s="162">
        <f t="shared" si="8"/>
        <v>0</v>
      </c>
      <c r="Z17" s="147">
        <f t="shared" si="9"/>
        <v>0</v>
      </c>
      <c r="AA17" s="147">
        <v>0</v>
      </c>
      <c r="AB17" s="147">
        <v>0</v>
      </c>
      <c r="AC17" s="147">
        <f t="shared" si="10"/>
        <v>0</v>
      </c>
      <c r="AD17" s="147">
        <v>0</v>
      </c>
      <c r="AE17" s="147">
        <v>0</v>
      </c>
      <c r="AF17" s="147">
        <f t="shared" si="11"/>
        <v>0</v>
      </c>
      <c r="AG17" s="147">
        <v>0</v>
      </c>
      <c r="AH17" s="147">
        <v>0</v>
      </c>
      <c r="AI17" s="162">
        <f t="shared" si="12"/>
        <v>0</v>
      </c>
      <c r="AJ17" s="162">
        <v>0</v>
      </c>
      <c r="AK17" s="162">
        <v>0</v>
      </c>
      <c r="AL17" s="162">
        <f t="shared" si="13"/>
        <v>0</v>
      </c>
      <c r="AM17" s="162">
        <v>0</v>
      </c>
      <c r="AN17" s="163">
        <v>0</v>
      </c>
    </row>
    <row r="18" spans="1:40">
      <c r="A18" s="159" t="s">
        <v>225</v>
      </c>
      <c r="B18" s="159" t="s">
        <v>96</v>
      </c>
      <c r="C18" s="159" t="s">
        <v>93</v>
      </c>
      <c r="D18" s="159" t="s">
        <v>228</v>
      </c>
      <c r="E18" s="160">
        <f t="shared" si="0"/>
        <v>9000</v>
      </c>
      <c r="F18" s="147">
        <f t="shared" si="1"/>
        <v>9000</v>
      </c>
      <c r="G18" s="147">
        <f t="shared" si="2"/>
        <v>9000</v>
      </c>
      <c r="H18" s="147">
        <v>9000</v>
      </c>
      <c r="I18" s="147">
        <v>0</v>
      </c>
      <c r="J18" s="161">
        <f t="shared" si="3"/>
        <v>0</v>
      </c>
      <c r="K18" s="147">
        <v>0</v>
      </c>
      <c r="L18" s="161">
        <v>0</v>
      </c>
      <c r="M18" s="147">
        <f t="shared" si="4"/>
        <v>0</v>
      </c>
      <c r="N18" s="147">
        <v>0</v>
      </c>
      <c r="O18" s="147">
        <v>0</v>
      </c>
      <c r="P18" s="147">
        <f t="shared" si="5"/>
        <v>0</v>
      </c>
      <c r="Q18" s="147">
        <f t="shared" si="6"/>
        <v>0</v>
      </c>
      <c r="R18" s="147">
        <v>0</v>
      </c>
      <c r="S18" s="147">
        <v>0</v>
      </c>
      <c r="T18" s="147">
        <v>0</v>
      </c>
      <c r="U18" s="147">
        <v>0</v>
      </c>
      <c r="V18" s="147">
        <f t="shared" si="7"/>
        <v>0</v>
      </c>
      <c r="W18" s="147">
        <v>0</v>
      </c>
      <c r="X18" s="147">
        <v>0</v>
      </c>
      <c r="Y18" s="162">
        <f t="shared" si="8"/>
        <v>0</v>
      </c>
      <c r="Z18" s="147">
        <f t="shared" si="9"/>
        <v>0</v>
      </c>
      <c r="AA18" s="147">
        <v>0</v>
      </c>
      <c r="AB18" s="147">
        <v>0</v>
      </c>
      <c r="AC18" s="147">
        <f t="shared" si="10"/>
        <v>0</v>
      </c>
      <c r="AD18" s="147">
        <v>0</v>
      </c>
      <c r="AE18" s="147">
        <v>0</v>
      </c>
      <c r="AF18" s="147">
        <f t="shared" si="11"/>
        <v>0</v>
      </c>
      <c r="AG18" s="147">
        <v>0</v>
      </c>
      <c r="AH18" s="147">
        <v>0</v>
      </c>
      <c r="AI18" s="162">
        <f t="shared" si="12"/>
        <v>0</v>
      </c>
      <c r="AJ18" s="162">
        <v>0</v>
      </c>
      <c r="AK18" s="162">
        <v>0</v>
      </c>
      <c r="AL18" s="162">
        <f t="shared" si="13"/>
        <v>0</v>
      </c>
      <c r="AM18" s="162">
        <v>0</v>
      </c>
      <c r="AN18" s="163">
        <v>0</v>
      </c>
    </row>
    <row r="19" spans="1:40">
      <c r="A19" s="159" t="s">
        <v>225</v>
      </c>
      <c r="B19" s="159" t="s">
        <v>111</v>
      </c>
      <c r="C19" s="159" t="s">
        <v>93</v>
      </c>
      <c r="D19" s="159" t="s">
        <v>229</v>
      </c>
      <c r="E19" s="160">
        <f t="shared" si="0"/>
        <v>4500</v>
      </c>
      <c r="F19" s="147">
        <f t="shared" si="1"/>
        <v>4500</v>
      </c>
      <c r="G19" s="147">
        <f t="shared" si="2"/>
        <v>4500</v>
      </c>
      <c r="H19" s="147">
        <v>4500</v>
      </c>
      <c r="I19" s="147">
        <v>0</v>
      </c>
      <c r="J19" s="161">
        <f t="shared" si="3"/>
        <v>0</v>
      </c>
      <c r="K19" s="147">
        <v>0</v>
      </c>
      <c r="L19" s="161">
        <v>0</v>
      </c>
      <c r="M19" s="147">
        <f t="shared" si="4"/>
        <v>0</v>
      </c>
      <c r="N19" s="147">
        <v>0</v>
      </c>
      <c r="O19" s="147">
        <v>0</v>
      </c>
      <c r="P19" s="147">
        <f t="shared" si="5"/>
        <v>0</v>
      </c>
      <c r="Q19" s="147">
        <f t="shared" si="6"/>
        <v>0</v>
      </c>
      <c r="R19" s="147">
        <v>0</v>
      </c>
      <c r="S19" s="147">
        <v>0</v>
      </c>
      <c r="T19" s="147">
        <v>0</v>
      </c>
      <c r="U19" s="147">
        <v>0</v>
      </c>
      <c r="V19" s="147">
        <f t="shared" si="7"/>
        <v>0</v>
      </c>
      <c r="W19" s="147">
        <v>0</v>
      </c>
      <c r="X19" s="147">
        <v>0</v>
      </c>
      <c r="Y19" s="162">
        <f t="shared" si="8"/>
        <v>0</v>
      </c>
      <c r="Z19" s="147">
        <f t="shared" si="9"/>
        <v>0</v>
      </c>
      <c r="AA19" s="147">
        <v>0</v>
      </c>
      <c r="AB19" s="147">
        <v>0</v>
      </c>
      <c r="AC19" s="147">
        <f t="shared" si="10"/>
        <v>0</v>
      </c>
      <c r="AD19" s="147">
        <v>0</v>
      </c>
      <c r="AE19" s="147">
        <v>0</v>
      </c>
      <c r="AF19" s="147">
        <f t="shared" si="11"/>
        <v>0</v>
      </c>
      <c r="AG19" s="147">
        <v>0</v>
      </c>
      <c r="AH19" s="147">
        <v>0</v>
      </c>
      <c r="AI19" s="162">
        <f t="shared" si="12"/>
        <v>0</v>
      </c>
      <c r="AJ19" s="162">
        <v>0</v>
      </c>
      <c r="AK19" s="162">
        <v>0</v>
      </c>
      <c r="AL19" s="162">
        <f t="shared" si="13"/>
        <v>0</v>
      </c>
      <c r="AM19" s="162">
        <v>0</v>
      </c>
      <c r="AN19" s="163">
        <v>0</v>
      </c>
    </row>
    <row r="20" spans="1:40">
      <c r="A20" s="159" t="s">
        <v>225</v>
      </c>
      <c r="B20" s="159" t="s">
        <v>230</v>
      </c>
      <c r="C20" s="159" t="s">
        <v>93</v>
      </c>
      <c r="D20" s="159" t="s">
        <v>231</v>
      </c>
      <c r="E20" s="160">
        <f t="shared" si="0"/>
        <v>65000</v>
      </c>
      <c r="F20" s="147">
        <f t="shared" si="1"/>
        <v>45000</v>
      </c>
      <c r="G20" s="147">
        <f t="shared" si="2"/>
        <v>45000</v>
      </c>
      <c r="H20" s="147">
        <v>45000</v>
      </c>
      <c r="I20" s="147">
        <v>0</v>
      </c>
      <c r="J20" s="161">
        <f t="shared" si="3"/>
        <v>0</v>
      </c>
      <c r="K20" s="147">
        <v>0</v>
      </c>
      <c r="L20" s="161">
        <v>0</v>
      </c>
      <c r="M20" s="147">
        <f t="shared" si="4"/>
        <v>0</v>
      </c>
      <c r="N20" s="147">
        <v>0</v>
      </c>
      <c r="O20" s="147">
        <v>0</v>
      </c>
      <c r="P20" s="147">
        <f t="shared" si="5"/>
        <v>0</v>
      </c>
      <c r="Q20" s="147">
        <f t="shared" si="6"/>
        <v>0</v>
      </c>
      <c r="R20" s="147">
        <v>0</v>
      </c>
      <c r="S20" s="147">
        <v>0</v>
      </c>
      <c r="T20" s="147">
        <v>0</v>
      </c>
      <c r="U20" s="147">
        <v>0</v>
      </c>
      <c r="V20" s="147">
        <f t="shared" si="7"/>
        <v>0</v>
      </c>
      <c r="W20" s="147">
        <v>0</v>
      </c>
      <c r="X20" s="147">
        <v>0</v>
      </c>
      <c r="Y20" s="162">
        <f t="shared" si="8"/>
        <v>20000</v>
      </c>
      <c r="Z20" s="147">
        <f t="shared" si="9"/>
        <v>0</v>
      </c>
      <c r="AA20" s="147">
        <v>0</v>
      </c>
      <c r="AB20" s="147">
        <v>0</v>
      </c>
      <c r="AC20" s="147">
        <f t="shared" si="10"/>
        <v>0</v>
      </c>
      <c r="AD20" s="147">
        <v>0</v>
      </c>
      <c r="AE20" s="147">
        <v>0</v>
      </c>
      <c r="AF20" s="147">
        <f t="shared" si="11"/>
        <v>0</v>
      </c>
      <c r="AG20" s="147">
        <v>0</v>
      </c>
      <c r="AH20" s="147">
        <v>0</v>
      </c>
      <c r="AI20" s="162">
        <f t="shared" si="12"/>
        <v>20000</v>
      </c>
      <c r="AJ20" s="162">
        <v>20000</v>
      </c>
      <c r="AK20" s="162">
        <v>0</v>
      </c>
      <c r="AL20" s="162">
        <f t="shared" si="13"/>
        <v>0</v>
      </c>
      <c r="AM20" s="162">
        <v>0</v>
      </c>
      <c r="AN20" s="163">
        <v>0</v>
      </c>
    </row>
    <row r="21" spans="1:40">
      <c r="A21" s="159" t="s">
        <v>225</v>
      </c>
      <c r="B21" s="159" t="s">
        <v>105</v>
      </c>
      <c r="C21" s="159" t="s">
        <v>93</v>
      </c>
      <c r="D21" s="159" t="s">
        <v>232</v>
      </c>
      <c r="E21" s="160">
        <f t="shared" si="0"/>
        <v>18000</v>
      </c>
      <c r="F21" s="147">
        <f t="shared" si="1"/>
        <v>18000</v>
      </c>
      <c r="G21" s="147">
        <f t="shared" si="2"/>
        <v>18000</v>
      </c>
      <c r="H21" s="147">
        <v>18000</v>
      </c>
      <c r="I21" s="147">
        <v>0</v>
      </c>
      <c r="J21" s="161">
        <f t="shared" si="3"/>
        <v>0</v>
      </c>
      <c r="K21" s="147">
        <v>0</v>
      </c>
      <c r="L21" s="161">
        <v>0</v>
      </c>
      <c r="M21" s="147">
        <f t="shared" si="4"/>
        <v>0</v>
      </c>
      <c r="N21" s="147">
        <v>0</v>
      </c>
      <c r="O21" s="147">
        <v>0</v>
      </c>
      <c r="P21" s="147">
        <f t="shared" si="5"/>
        <v>0</v>
      </c>
      <c r="Q21" s="147">
        <f t="shared" si="6"/>
        <v>0</v>
      </c>
      <c r="R21" s="147">
        <v>0</v>
      </c>
      <c r="S21" s="147">
        <v>0</v>
      </c>
      <c r="T21" s="147">
        <v>0</v>
      </c>
      <c r="U21" s="147">
        <v>0</v>
      </c>
      <c r="V21" s="147">
        <f t="shared" si="7"/>
        <v>0</v>
      </c>
      <c r="W21" s="147">
        <v>0</v>
      </c>
      <c r="X21" s="147">
        <v>0</v>
      </c>
      <c r="Y21" s="162">
        <f t="shared" si="8"/>
        <v>0</v>
      </c>
      <c r="Z21" s="147">
        <f t="shared" si="9"/>
        <v>0</v>
      </c>
      <c r="AA21" s="147">
        <v>0</v>
      </c>
      <c r="AB21" s="147">
        <v>0</v>
      </c>
      <c r="AC21" s="147">
        <f t="shared" si="10"/>
        <v>0</v>
      </c>
      <c r="AD21" s="147">
        <v>0</v>
      </c>
      <c r="AE21" s="147">
        <v>0</v>
      </c>
      <c r="AF21" s="147">
        <f t="shared" si="11"/>
        <v>0</v>
      </c>
      <c r="AG21" s="147">
        <v>0</v>
      </c>
      <c r="AH21" s="147">
        <v>0</v>
      </c>
      <c r="AI21" s="162">
        <f t="shared" si="12"/>
        <v>0</v>
      </c>
      <c r="AJ21" s="162">
        <v>0</v>
      </c>
      <c r="AK21" s="162">
        <v>0</v>
      </c>
      <c r="AL21" s="162">
        <f t="shared" si="13"/>
        <v>0</v>
      </c>
      <c r="AM21" s="162">
        <v>0</v>
      </c>
      <c r="AN21" s="163">
        <v>0</v>
      </c>
    </row>
    <row r="22" spans="1:40">
      <c r="A22" s="159" t="s">
        <v>225</v>
      </c>
      <c r="B22" s="159" t="s">
        <v>120</v>
      </c>
      <c r="C22" s="159" t="s">
        <v>93</v>
      </c>
      <c r="D22" s="159" t="s">
        <v>233</v>
      </c>
      <c r="E22" s="160">
        <f t="shared" si="0"/>
        <v>1301580</v>
      </c>
      <c r="F22" s="147">
        <f t="shared" si="1"/>
        <v>1116300</v>
      </c>
      <c r="G22" s="147">
        <f t="shared" si="2"/>
        <v>1116300</v>
      </c>
      <c r="H22" s="147">
        <v>1116300</v>
      </c>
      <c r="I22" s="147">
        <v>0</v>
      </c>
      <c r="J22" s="161">
        <f t="shared" si="3"/>
        <v>0</v>
      </c>
      <c r="K22" s="147">
        <v>0</v>
      </c>
      <c r="L22" s="161">
        <v>0</v>
      </c>
      <c r="M22" s="147">
        <f t="shared" si="4"/>
        <v>0</v>
      </c>
      <c r="N22" s="147">
        <v>0</v>
      </c>
      <c r="O22" s="147">
        <v>0</v>
      </c>
      <c r="P22" s="147">
        <f t="shared" si="5"/>
        <v>0</v>
      </c>
      <c r="Q22" s="147">
        <f t="shared" si="6"/>
        <v>0</v>
      </c>
      <c r="R22" s="147">
        <v>0</v>
      </c>
      <c r="S22" s="147">
        <v>0</v>
      </c>
      <c r="T22" s="147">
        <v>0</v>
      </c>
      <c r="U22" s="147">
        <v>0</v>
      </c>
      <c r="V22" s="147">
        <f t="shared" si="7"/>
        <v>0</v>
      </c>
      <c r="W22" s="147">
        <v>0</v>
      </c>
      <c r="X22" s="147">
        <v>0</v>
      </c>
      <c r="Y22" s="162">
        <f t="shared" si="8"/>
        <v>185280</v>
      </c>
      <c r="Z22" s="147">
        <f t="shared" si="9"/>
        <v>0</v>
      </c>
      <c r="AA22" s="147">
        <v>0</v>
      </c>
      <c r="AB22" s="147">
        <v>0</v>
      </c>
      <c r="AC22" s="147">
        <f t="shared" si="10"/>
        <v>0</v>
      </c>
      <c r="AD22" s="147">
        <v>0</v>
      </c>
      <c r="AE22" s="147">
        <v>0</v>
      </c>
      <c r="AF22" s="147">
        <f t="shared" si="11"/>
        <v>0</v>
      </c>
      <c r="AG22" s="147">
        <v>0</v>
      </c>
      <c r="AH22" s="147">
        <v>0</v>
      </c>
      <c r="AI22" s="162">
        <f t="shared" si="12"/>
        <v>185280</v>
      </c>
      <c r="AJ22" s="162">
        <v>53120</v>
      </c>
      <c r="AK22" s="162">
        <v>132160</v>
      </c>
      <c r="AL22" s="162">
        <f t="shared" si="13"/>
        <v>0</v>
      </c>
      <c r="AM22" s="162">
        <v>0</v>
      </c>
      <c r="AN22" s="163">
        <v>0</v>
      </c>
    </row>
    <row r="23" spans="1:40">
      <c r="A23" s="159" t="s">
        <v>26</v>
      </c>
      <c r="B23" s="159" t="s">
        <v>26</v>
      </c>
      <c r="C23" s="159" t="s">
        <v>26</v>
      </c>
      <c r="D23" s="159" t="s">
        <v>234</v>
      </c>
      <c r="E23" s="160">
        <f t="shared" si="0"/>
        <v>54100</v>
      </c>
      <c r="F23" s="147">
        <f t="shared" si="1"/>
        <v>0</v>
      </c>
      <c r="G23" s="147">
        <f t="shared" si="2"/>
        <v>0</v>
      </c>
      <c r="H23" s="147">
        <v>0</v>
      </c>
      <c r="I23" s="147">
        <v>0</v>
      </c>
      <c r="J23" s="161">
        <f t="shared" si="3"/>
        <v>0</v>
      </c>
      <c r="K23" s="147">
        <v>0</v>
      </c>
      <c r="L23" s="161">
        <v>0</v>
      </c>
      <c r="M23" s="147">
        <f t="shared" si="4"/>
        <v>0</v>
      </c>
      <c r="N23" s="147">
        <v>0</v>
      </c>
      <c r="O23" s="147">
        <v>0</v>
      </c>
      <c r="P23" s="147">
        <f t="shared" si="5"/>
        <v>0</v>
      </c>
      <c r="Q23" s="147">
        <f t="shared" si="6"/>
        <v>0</v>
      </c>
      <c r="R23" s="147">
        <v>0</v>
      </c>
      <c r="S23" s="147">
        <v>0</v>
      </c>
      <c r="T23" s="147">
        <v>0</v>
      </c>
      <c r="U23" s="147">
        <v>0</v>
      </c>
      <c r="V23" s="147">
        <f t="shared" si="7"/>
        <v>0</v>
      </c>
      <c r="W23" s="147">
        <v>0</v>
      </c>
      <c r="X23" s="147">
        <v>0</v>
      </c>
      <c r="Y23" s="162">
        <f t="shared" si="8"/>
        <v>54100</v>
      </c>
      <c r="Z23" s="147">
        <f t="shared" si="9"/>
        <v>0</v>
      </c>
      <c r="AA23" s="147">
        <v>0</v>
      </c>
      <c r="AB23" s="147">
        <v>0</v>
      </c>
      <c r="AC23" s="147">
        <f t="shared" si="10"/>
        <v>0</v>
      </c>
      <c r="AD23" s="147">
        <v>0</v>
      </c>
      <c r="AE23" s="147">
        <v>0</v>
      </c>
      <c r="AF23" s="147">
        <f t="shared" si="11"/>
        <v>0</v>
      </c>
      <c r="AG23" s="147">
        <v>0</v>
      </c>
      <c r="AH23" s="147">
        <v>0</v>
      </c>
      <c r="AI23" s="162">
        <f t="shared" si="12"/>
        <v>54100</v>
      </c>
      <c r="AJ23" s="162">
        <v>0</v>
      </c>
      <c r="AK23" s="162">
        <v>54100</v>
      </c>
      <c r="AL23" s="162">
        <f t="shared" si="13"/>
        <v>0</v>
      </c>
      <c r="AM23" s="162">
        <v>0</v>
      </c>
      <c r="AN23" s="163">
        <v>0</v>
      </c>
    </row>
    <row r="24" spans="1:40">
      <c r="A24" s="159" t="s">
        <v>235</v>
      </c>
      <c r="B24" s="159" t="s">
        <v>120</v>
      </c>
      <c r="C24" s="159" t="s">
        <v>93</v>
      </c>
      <c r="D24" s="159" t="s">
        <v>236</v>
      </c>
      <c r="E24" s="160">
        <f t="shared" si="0"/>
        <v>54100</v>
      </c>
      <c r="F24" s="147">
        <f t="shared" si="1"/>
        <v>0</v>
      </c>
      <c r="G24" s="147">
        <f t="shared" si="2"/>
        <v>0</v>
      </c>
      <c r="H24" s="147">
        <v>0</v>
      </c>
      <c r="I24" s="147">
        <v>0</v>
      </c>
      <c r="J24" s="161">
        <f t="shared" si="3"/>
        <v>0</v>
      </c>
      <c r="K24" s="147">
        <v>0</v>
      </c>
      <c r="L24" s="161">
        <v>0</v>
      </c>
      <c r="M24" s="147">
        <f t="shared" si="4"/>
        <v>0</v>
      </c>
      <c r="N24" s="147">
        <v>0</v>
      </c>
      <c r="O24" s="147">
        <v>0</v>
      </c>
      <c r="P24" s="147">
        <f t="shared" si="5"/>
        <v>0</v>
      </c>
      <c r="Q24" s="147">
        <f t="shared" si="6"/>
        <v>0</v>
      </c>
      <c r="R24" s="147">
        <v>0</v>
      </c>
      <c r="S24" s="147">
        <v>0</v>
      </c>
      <c r="T24" s="147">
        <v>0</v>
      </c>
      <c r="U24" s="147">
        <v>0</v>
      </c>
      <c r="V24" s="147">
        <f t="shared" si="7"/>
        <v>0</v>
      </c>
      <c r="W24" s="147">
        <v>0</v>
      </c>
      <c r="X24" s="147">
        <v>0</v>
      </c>
      <c r="Y24" s="162">
        <f t="shared" si="8"/>
        <v>54100</v>
      </c>
      <c r="Z24" s="147">
        <f t="shared" si="9"/>
        <v>0</v>
      </c>
      <c r="AA24" s="147">
        <v>0</v>
      </c>
      <c r="AB24" s="147">
        <v>0</v>
      </c>
      <c r="AC24" s="147">
        <f t="shared" si="10"/>
        <v>0</v>
      </c>
      <c r="AD24" s="147">
        <v>0</v>
      </c>
      <c r="AE24" s="147">
        <v>0</v>
      </c>
      <c r="AF24" s="147">
        <f t="shared" si="11"/>
        <v>0</v>
      </c>
      <c r="AG24" s="147">
        <v>0</v>
      </c>
      <c r="AH24" s="147">
        <v>0</v>
      </c>
      <c r="AI24" s="162">
        <f t="shared" si="12"/>
        <v>54100</v>
      </c>
      <c r="AJ24" s="162">
        <v>0</v>
      </c>
      <c r="AK24" s="162">
        <v>54100</v>
      </c>
      <c r="AL24" s="162">
        <f t="shared" si="13"/>
        <v>0</v>
      </c>
      <c r="AM24" s="162">
        <v>0</v>
      </c>
      <c r="AN24" s="163">
        <v>0</v>
      </c>
    </row>
    <row r="25" spans="1:40">
      <c r="A25" s="159" t="s">
        <v>26</v>
      </c>
      <c r="B25" s="159" t="s">
        <v>26</v>
      </c>
      <c r="C25" s="159" t="s">
        <v>26</v>
      </c>
      <c r="D25" s="159" t="s">
        <v>237</v>
      </c>
      <c r="E25" s="160">
        <f t="shared" si="0"/>
        <v>1796201</v>
      </c>
      <c r="F25" s="147">
        <f t="shared" si="1"/>
        <v>1796201</v>
      </c>
      <c r="G25" s="147">
        <f t="shared" si="2"/>
        <v>1796201</v>
      </c>
      <c r="H25" s="147">
        <v>1796201</v>
      </c>
      <c r="I25" s="147">
        <v>0</v>
      </c>
      <c r="J25" s="161">
        <f t="shared" si="3"/>
        <v>0</v>
      </c>
      <c r="K25" s="147">
        <v>0</v>
      </c>
      <c r="L25" s="161">
        <v>0</v>
      </c>
      <c r="M25" s="147">
        <f t="shared" si="4"/>
        <v>0</v>
      </c>
      <c r="N25" s="147">
        <v>0</v>
      </c>
      <c r="O25" s="147">
        <v>0</v>
      </c>
      <c r="P25" s="147">
        <f t="shared" si="5"/>
        <v>0</v>
      </c>
      <c r="Q25" s="147">
        <f t="shared" si="6"/>
        <v>0</v>
      </c>
      <c r="R25" s="147">
        <v>0</v>
      </c>
      <c r="S25" s="147">
        <v>0</v>
      </c>
      <c r="T25" s="147">
        <v>0</v>
      </c>
      <c r="U25" s="147">
        <v>0</v>
      </c>
      <c r="V25" s="147">
        <f t="shared" si="7"/>
        <v>0</v>
      </c>
      <c r="W25" s="147">
        <v>0</v>
      </c>
      <c r="X25" s="147">
        <v>0</v>
      </c>
      <c r="Y25" s="162">
        <f t="shared" si="8"/>
        <v>0</v>
      </c>
      <c r="Z25" s="147">
        <f t="shared" si="9"/>
        <v>0</v>
      </c>
      <c r="AA25" s="147">
        <v>0</v>
      </c>
      <c r="AB25" s="147">
        <v>0</v>
      </c>
      <c r="AC25" s="147">
        <f t="shared" si="10"/>
        <v>0</v>
      </c>
      <c r="AD25" s="147">
        <v>0</v>
      </c>
      <c r="AE25" s="147">
        <v>0</v>
      </c>
      <c r="AF25" s="147">
        <f t="shared" si="11"/>
        <v>0</v>
      </c>
      <c r="AG25" s="147">
        <v>0</v>
      </c>
      <c r="AH25" s="147">
        <v>0</v>
      </c>
      <c r="AI25" s="162">
        <f t="shared" si="12"/>
        <v>0</v>
      </c>
      <c r="AJ25" s="162">
        <v>0</v>
      </c>
      <c r="AK25" s="162">
        <v>0</v>
      </c>
      <c r="AL25" s="162">
        <f t="shared" si="13"/>
        <v>0</v>
      </c>
      <c r="AM25" s="162">
        <v>0</v>
      </c>
      <c r="AN25" s="163">
        <v>0</v>
      </c>
    </row>
    <row r="26" spans="1:40">
      <c r="A26" s="159" t="s">
        <v>238</v>
      </c>
      <c r="B26" s="159" t="s">
        <v>97</v>
      </c>
      <c r="C26" s="159" t="s">
        <v>93</v>
      </c>
      <c r="D26" s="159" t="s">
        <v>239</v>
      </c>
      <c r="E26" s="160">
        <f t="shared" si="0"/>
        <v>1601801</v>
      </c>
      <c r="F26" s="147">
        <f t="shared" si="1"/>
        <v>1601801</v>
      </c>
      <c r="G26" s="147">
        <f t="shared" si="2"/>
        <v>1601801</v>
      </c>
      <c r="H26" s="147">
        <v>1601801</v>
      </c>
      <c r="I26" s="147">
        <v>0</v>
      </c>
      <c r="J26" s="161">
        <f t="shared" si="3"/>
        <v>0</v>
      </c>
      <c r="K26" s="147">
        <v>0</v>
      </c>
      <c r="L26" s="161">
        <v>0</v>
      </c>
      <c r="M26" s="147">
        <f t="shared" si="4"/>
        <v>0</v>
      </c>
      <c r="N26" s="147">
        <v>0</v>
      </c>
      <c r="O26" s="147">
        <v>0</v>
      </c>
      <c r="P26" s="147">
        <f t="shared" si="5"/>
        <v>0</v>
      </c>
      <c r="Q26" s="147">
        <f t="shared" si="6"/>
        <v>0</v>
      </c>
      <c r="R26" s="147">
        <v>0</v>
      </c>
      <c r="S26" s="147">
        <v>0</v>
      </c>
      <c r="T26" s="147">
        <v>0</v>
      </c>
      <c r="U26" s="147">
        <v>0</v>
      </c>
      <c r="V26" s="147">
        <f t="shared" si="7"/>
        <v>0</v>
      </c>
      <c r="W26" s="147">
        <v>0</v>
      </c>
      <c r="X26" s="147">
        <v>0</v>
      </c>
      <c r="Y26" s="162">
        <f t="shared" si="8"/>
        <v>0</v>
      </c>
      <c r="Z26" s="147">
        <f t="shared" si="9"/>
        <v>0</v>
      </c>
      <c r="AA26" s="147">
        <v>0</v>
      </c>
      <c r="AB26" s="147">
        <v>0</v>
      </c>
      <c r="AC26" s="147">
        <f t="shared" si="10"/>
        <v>0</v>
      </c>
      <c r="AD26" s="147">
        <v>0</v>
      </c>
      <c r="AE26" s="147">
        <v>0</v>
      </c>
      <c r="AF26" s="147">
        <f t="shared" si="11"/>
        <v>0</v>
      </c>
      <c r="AG26" s="147">
        <v>0</v>
      </c>
      <c r="AH26" s="147">
        <v>0</v>
      </c>
      <c r="AI26" s="162">
        <f t="shared" si="12"/>
        <v>0</v>
      </c>
      <c r="AJ26" s="162">
        <v>0</v>
      </c>
      <c r="AK26" s="162">
        <v>0</v>
      </c>
      <c r="AL26" s="162">
        <f t="shared" si="13"/>
        <v>0</v>
      </c>
      <c r="AM26" s="162">
        <v>0</v>
      </c>
      <c r="AN26" s="163">
        <v>0</v>
      </c>
    </row>
    <row r="27" spans="1:40">
      <c r="A27" s="159" t="s">
        <v>238</v>
      </c>
      <c r="B27" s="159" t="s">
        <v>100</v>
      </c>
      <c r="C27" s="159" t="s">
        <v>93</v>
      </c>
      <c r="D27" s="159" t="s">
        <v>240</v>
      </c>
      <c r="E27" s="160">
        <f t="shared" si="0"/>
        <v>194400</v>
      </c>
      <c r="F27" s="147">
        <f t="shared" si="1"/>
        <v>194400</v>
      </c>
      <c r="G27" s="147">
        <f t="shared" si="2"/>
        <v>194400</v>
      </c>
      <c r="H27" s="147">
        <v>194400</v>
      </c>
      <c r="I27" s="147">
        <v>0</v>
      </c>
      <c r="J27" s="161">
        <f t="shared" si="3"/>
        <v>0</v>
      </c>
      <c r="K27" s="147">
        <v>0</v>
      </c>
      <c r="L27" s="161">
        <v>0</v>
      </c>
      <c r="M27" s="147">
        <f t="shared" si="4"/>
        <v>0</v>
      </c>
      <c r="N27" s="147">
        <v>0</v>
      </c>
      <c r="O27" s="147">
        <v>0</v>
      </c>
      <c r="P27" s="147">
        <f t="shared" si="5"/>
        <v>0</v>
      </c>
      <c r="Q27" s="147">
        <f t="shared" si="6"/>
        <v>0</v>
      </c>
      <c r="R27" s="147">
        <v>0</v>
      </c>
      <c r="S27" s="147">
        <v>0</v>
      </c>
      <c r="T27" s="147">
        <v>0</v>
      </c>
      <c r="U27" s="147">
        <v>0</v>
      </c>
      <c r="V27" s="147">
        <f t="shared" si="7"/>
        <v>0</v>
      </c>
      <c r="W27" s="147">
        <v>0</v>
      </c>
      <c r="X27" s="147">
        <v>0</v>
      </c>
      <c r="Y27" s="162">
        <f t="shared" si="8"/>
        <v>0</v>
      </c>
      <c r="Z27" s="147">
        <f t="shared" si="9"/>
        <v>0</v>
      </c>
      <c r="AA27" s="147">
        <v>0</v>
      </c>
      <c r="AB27" s="147">
        <v>0</v>
      </c>
      <c r="AC27" s="147">
        <f t="shared" si="10"/>
        <v>0</v>
      </c>
      <c r="AD27" s="147">
        <v>0</v>
      </c>
      <c r="AE27" s="147">
        <v>0</v>
      </c>
      <c r="AF27" s="147">
        <f t="shared" si="11"/>
        <v>0</v>
      </c>
      <c r="AG27" s="147">
        <v>0</v>
      </c>
      <c r="AH27" s="147">
        <v>0</v>
      </c>
      <c r="AI27" s="162">
        <f t="shared" si="12"/>
        <v>0</v>
      </c>
      <c r="AJ27" s="162">
        <v>0</v>
      </c>
      <c r="AK27" s="162">
        <v>0</v>
      </c>
      <c r="AL27" s="162">
        <f t="shared" si="13"/>
        <v>0</v>
      </c>
      <c r="AM27" s="162">
        <v>0</v>
      </c>
      <c r="AN27" s="163">
        <v>0</v>
      </c>
    </row>
    <row r="28" spans="1:40">
      <c r="A28" s="159" t="s">
        <v>26</v>
      </c>
      <c r="B28" s="159" t="s">
        <v>26</v>
      </c>
      <c r="C28" s="159" t="s">
        <v>26</v>
      </c>
      <c r="D28" s="159" t="s">
        <v>241</v>
      </c>
      <c r="E28" s="160">
        <f t="shared" si="0"/>
        <v>2265443</v>
      </c>
      <c r="F28" s="147">
        <f t="shared" si="1"/>
        <v>2263193</v>
      </c>
      <c r="G28" s="147">
        <f t="shared" si="2"/>
        <v>2263193</v>
      </c>
      <c r="H28" s="147">
        <v>2263193</v>
      </c>
      <c r="I28" s="147">
        <v>0</v>
      </c>
      <c r="J28" s="161">
        <f t="shared" si="3"/>
        <v>0</v>
      </c>
      <c r="K28" s="147">
        <v>0</v>
      </c>
      <c r="L28" s="161">
        <v>0</v>
      </c>
      <c r="M28" s="147">
        <f t="shared" si="4"/>
        <v>0</v>
      </c>
      <c r="N28" s="147">
        <v>0</v>
      </c>
      <c r="O28" s="147">
        <v>0</v>
      </c>
      <c r="P28" s="147">
        <f t="shared" si="5"/>
        <v>0</v>
      </c>
      <c r="Q28" s="147">
        <f t="shared" si="6"/>
        <v>0</v>
      </c>
      <c r="R28" s="147">
        <v>0</v>
      </c>
      <c r="S28" s="147">
        <v>0</v>
      </c>
      <c r="T28" s="147">
        <v>0</v>
      </c>
      <c r="U28" s="147">
        <v>0</v>
      </c>
      <c r="V28" s="147">
        <f t="shared" si="7"/>
        <v>0</v>
      </c>
      <c r="W28" s="147">
        <v>0</v>
      </c>
      <c r="X28" s="147">
        <v>0</v>
      </c>
      <c r="Y28" s="162">
        <f t="shared" si="8"/>
        <v>2250</v>
      </c>
      <c r="Z28" s="147">
        <f t="shared" si="9"/>
        <v>0</v>
      </c>
      <c r="AA28" s="147">
        <v>0</v>
      </c>
      <c r="AB28" s="147">
        <v>0</v>
      </c>
      <c r="AC28" s="147">
        <f t="shared" si="10"/>
        <v>0</v>
      </c>
      <c r="AD28" s="147">
        <v>0</v>
      </c>
      <c r="AE28" s="147">
        <v>0</v>
      </c>
      <c r="AF28" s="147">
        <f t="shared" si="11"/>
        <v>0</v>
      </c>
      <c r="AG28" s="147">
        <v>0</v>
      </c>
      <c r="AH28" s="147">
        <v>0</v>
      </c>
      <c r="AI28" s="162">
        <f t="shared" si="12"/>
        <v>2250</v>
      </c>
      <c r="AJ28" s="162">
        <v>0</v>
      </c>
      <c r="AK28" s="162">
        <v>2250</v>
      </c>
      <c r="AL28" s="162">
        <f t="shared" si="13"/>
        <v>0</v>
      </c>
      <c r="AM28" s="162">
        <v>0</v>
      </c>
      <c r="AN28" s="163">
        <v>0</v>
      </c>
    </row>
    <row r="29" spans="1:40">
      <c r="A29" s="159" t="s">
        <v>242</v>
      </c>
      <c r="B29" s="159" t="s">
        <v>97</v>
      </c>
      <c r="C29" s="159" t="s">
        <v>93</v>
      </c>
      <c r="D29" s="159" t="s">
        <v>243</v>
      </c>
      <c r="E29" s="160">
        <f t="shared" si="0"/>
        <v>1374090</v>
      </c>
      <c r="F29" s="147">
        <f t="shared" si="1"/>
        <v>1371840</v>
      </c>
      <c r="G29" s="147">
        <f t="shared" si="2"/>
        <v>1371840</v>
      </c>
      <c r="H29" s="147">
        <v>1371840</v>
      </c>
      <c r="I29" s="147">
        <v>0</v>
      </c>
      <c r="J29" s="161">
        <f t="shared" si="3"/>
        <v>0</v>
      </c>
      <c r="K29" s="147">
        <v>0</v>
      </c>
      <c r="L29" s="161">
        <v>0</v>
      </c>
      <c r="M29" s="147">
        <f t="shared" si="4"/>
        <v>0</v>
      </c>
      <c r="N29" s="147">
        <v>0</v>
      </c>
      <c r="O29" s="147">
        <v>0</v>
      </c>
      <c r="P29" s="147">
        <f t="shared" si="5"/>
        <v>0</v>
      </c>
      <c r="Q29" s="147">
        <f t="shared" si="6"/>
        <v>0</v>
      </c>
      <c r="R29" s="147">
        <v>0</v>
      </c>
      <c r="S29" s="147">
        <v>0</v>
      </c>
      <c r="T29" s="147">
        <v>0</v>
      </c>
      <c r="U29" s="147">
        <v>0</v>
      </c>
      <c r="V29" s="147">
        <f t="shared" si="7"/>
        <v>0</v>
      </c>
      <c r="W29" s="147">
        <v>0</v>
      </c>
      <c r="X29" s="147">
        <v>0</v>
      </c>
      <c r="Y29" s="162">
        <f t="shared" si="8"/>
        <v>2250</v>
      </c>
      <c r="Z29" s="147">
        <f t="shared" si="9"/>
        <v>0</v>
      </c>
      <c r="AA29" s="147">
        <v>0</v>
      </c>
      <c r="AB29" s="147">
        <v>0</v>
      </c>
      <c r="AC29" s="147">
        <f t="shared" si="10"/>
        <v>0</v>
      </c>
      <c r="AD29" s="147">
        <v>0</v>
      </c>
      <c r="AE29" s="147">
        <v>0</v>
      </c>
      <c r="AF29" s="147">
        <f t="shared" si="11"/>
        <v>0</v>
      </c>
      <c r="AG29" s="147">
        <v>0</v>
      </c>
      <c r="AH29" s="147">
        <v>0</v>
      </c>
      <c r="AI29" s="162">
        <f t="shared" si="12"/>
        <v>2250</v>
      </c>
      <c r="AJ29" s="162">
        <v>0</v>
      </c>
      <c r="AK29" s="162">
        <v>2250</v>
      </c>
      <c r="AL29" s="162">
        <f t="shared" si="13"/>
        <v>0</v>
      </c>
      <c r="AM29" s="162">
        <v>0</v>
      </c>
      <c r="AN29" s="163">
        <v>0</v>
      </c>
    </row>
    <row r="30" spans="1:40">
      <c r="A30" s="159" t="s">
        <v>242</v>
      </c>
      <c r="B30" s="159" t="s">
        <v>120</v>
      </c>
      <c r="C30" s="159" t="s">
        <v>93</v>
      </c>
      <c r="D30" s="159" t="s">
        <v>244</v>
      </c>
      <c r="E30" s="160">
        <f t="shared" si="0"/>
        <v>891353</v>
      </c>
      <c r="F30" s="147">
        <f t="shared" si="1"/>
        <v>891353</v>
      </c>
      <c r="G30" s="147">
        <f t="shared" si="2"/>
        <v>891353</v>
      </c>
      <c r="H30" s="147">
        <v>891353</v>
      </c>
      <c r="I30" s="147">
        <v>0</v>
      </c>
      <c r="J30" s="161">
        <f t="shared" si="3"/>
        <v>0</v>
      </c>
      <c r="K30" s="147">
        <v>0</v>
      </c>
      <c r="L30" s="161">
        <v>0</v>
      </c>
      <c r="M30" s="147">
        <f t="shared" si="4"/>
        <v>0</v>
      </c>
      <c r="N30" s="147">
        <v>0</v>
      </c>
      <c r="O30" s="147">
        <v>0</v>
      </c>
      <c r="P30" s="147">
        <f t="shared" si="5"/>
        <v>0</v>
      </c>
      <c r="Q30" s="147">
        <f t="shared" si="6"/>
        <v>0</v>
      </c>
      <c r="R30" s="147">
        <v>0</v>
      </c>
      <c r="S30" s="147">
        <v>0</v>
      </c>
      <c r="T30" s="147">
        <v>0</v>
      </c>
      <c r="U30" s="147">
        <v>0</v>
      </c>
      <c r="V30" s="147">
        <f t="shared" si="7"/>
        <v>0</v>
      </c>
      <c r="W30" s="147">
        <v>0</v>
      </c>
      <c r="X30" s="147">
        <v>0</v>
      </c>
      <c r="Y30" s="162">
        <f t="shared" si="8"/>
        <v>0</v>
      </c>
      <c r="Z30" s="147">
        <f t="shared" si="9"/>
        <v>0</v>
      </c>
      <c r="AA30" s="147">
        <v>0</v>
      </c>
      <c r="AB30" s="147">
        <v>0</v>
      </c>
      <c r="AC30" s="147">
        <f t="shared" si="10"/>
        <v>0</v>
      </c>
      <c r="AD30" s="147">
        <v>0</v>
      </c>
      <c r="AE30" s="147">
        <v>0</v>
      </c>
      <c r="AF30" s="147">
        <f t="shared" si="11"/>
        <v>0</v>
      </c>
      <c r="AG30" s="147">
        <v>0</v>
      </c>
      <c r="AH30" s="147">
        <v>0</v>
      </c>
      <c r="AI30" s="162">
        <f t="shared" si="12"/>
        <v>0</v>
      </c>
      <c r="AJ30" s="162">
        <v>0</v>
      </c>
      <c r="AK30" s="162">
        <v>0</v>
      </c>
      <c r="AL30" s="162">
        <f t="shared" si="13"/>
        <v>0</v>
      </c>
      <c r="AM30" s="162">
        <v>0</v>
      </c>
      <c r="AN30" s="163">
        <v>0</v>
      </c>
    </row>
  </sheetData>
  <mergeCells count="57">
    <mergeCell ref="A1:AN1"/>
    <mergeCell ref="A2:AN2"/>
    <mergeCell ref="A3:E3"/>
    <mergeCell ref="F3:AN3"/>
    <mergeCell ref="A4:D4"/>
    <mergeCell ref="F4:O4"/>
    <mergeCell ref="P4:X4"/>
    <mergeCell ref="Y4:AN4"/>
    <mergeCell ref="A5:B5"/>
    <mergeCell ref="G5:I5"/>
    <mergeCell ref="J5:L5"/>
    <mergeCell ref="M5:O5"/>
    <mergeCell ref="Q5:U5"/>
    <mergeCell ref="V5:X5"/>
    <mergeCell ref="Z5:AB5"/>
    <mergeCell ref="AC5:AE5"/>
    <mergeCell ref="AF5:AH5"/>
    <mergeCell ref="AI5:AK5"/>
    <mergeCell ref="AL5:AN5"/>
    <mergeCell ref="R6:S6"/>
    <mergeCell ref="T6:U6"/>
    <mergeCell ref="A6:A7"/>
    <mergeCell ref="B6:B7"/>
    <mergeCell ref="C5:C7"/>
    <mergeCell ref="D5:D7"/>
    <mergeCell ref="E4:E7"/>
    <mergeCell ref="F5:F7"/>
    <mergeCell ref="G6:G7"/>
    <mergeCell ref="H6:H7"/>
    <mergeCell ref="I6:I7"/>
    <mergeCell ref="J6:J7"/>
    <mergeCell ref="K6:K7"/>
    <mergeCell ref="L6:L7"/>
    <mergeCell ref="M6:M7"/>
    <mergeCell ref="N6:N7"/>
    <mergeCell ref="O6:O7"/>
    <mergeCell ref="P5:P7"/>
    <mergeCell ref="Q6:Q7"/>
    <mergeCell ref="V6:V7"/>
    <mergeCell ref="W6:W7"/>
    <mergeCell ref="X6:X7"/>
    <mergeCell ref="Y5:Y7"/>
    <mergeCell ref="Z6:Z7"/>
    <mergeCell ref="AA6:AA7"/>
    <mergeCell ref="AB6:AB7"/>
    <mergeCell ref="AC6:AC7"/>
    <mergeCell ref="AD6:AD7"/>
    <mergeCell ref="AE6:AE7"/>
    <mergeCell ref="AF6:AF7"/>
    <mergeCell ref="AG6:AG7"/>
    <mergeCell ref="AH6:AH7"/>
    <mergeCell ref="AI6:AI7"/>
    <mergeCell ref="AJ6:AJ7"/>
    <mergeCell ref="AK6:AK7"/>
    <mergeCell ref="AL6:AL7"/>
    <mergeCell ref="AM6:AM7"/>
    <mergeCell ref="AN6:AN7"/>
  </mergeCells>
  <printOptions horizontalCentered="1" headings="1"/>
  <pageMargins left="0.787500023841858" right="0.787500023841858" top="0.55138885974884" bottom="0.787500023841858" header="0.590972244739532" footer="0.590972244739532"/>
  <pageSetup paperSize="9" scale="81" fitToHeight="500" orientation="landscape" errors="blank" horizontalDpi="600" vertic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DK20"/>
  <sheetViews>
    <sheetView showGridLines="0" showZeros="0" workbookViewId="0">
      <selection activeCell="N30" sqref="N30"/>
    </sheetView>
  </sheetViews>
  <sheetFormatPr defaultColWidth="9" defaultRowHeight="14.25"/>
  <cols>
    <col min="1" max="3" width="3.5" customWidth="1"/>
    <col min="4" max="4" width="7.5" customWidth="1"/>
    <col min="5" max="5" width="40.1" customWidth="1"/>
    <col min="6" max="6" width="12.6" customWidth="1"/>
    <col min="7" max="7" width="12.6" hidden="1" customWidth="1"/>
    <col min="8" max="10" width="11.9" hidden="1" customWidth="1"/>
    <col min="11" max="13" width="10.6" customWidth="1"/>
    <col min="16" max="17" width="10.6" customWidth="1"/>
    <col min="18" max="18" width="7.6" customWidth="1"/>
    <col min="19" max="19" width="10.6" customWidth="1"/>
    <col min="21" max="21" width="9.9" customWidth="1"/>
    <col min="24" max="24" width="9.7" customWidth="1"/>
    <col min="25" max="25" width="10.6" customWidth="1"/>
    <col min="26" max="26" width="9.7" customWidth="1"/>
    <col min="31" max="32" width="9.7" customWidth="1"/>
    <col min="34" max="35" width="9.6" customWidth="1"/>
    <col min="37" max="41" width="9.6" customWidth="1"/>
    <col min="45" max="45" width="9.6" customWidth="1"/>
    <col min="49" max="49" width="10.6" customWidth="1"/>
    <col min="52" max="52" width="11.6" customWidth="1"/>
    <col min="53" max="53" width="10.6" customWidth="1"/>
    <col min="55" max="56" width="8.2" customWidth="1"/>
    <col min="58" max="58" width="10.6" customWidth="1"/>
    <col min="62" max="62" width="9" customWidth="1"/>
    <col min="63" max="63" width="10.2" customWidth="1"/>
    <col min="64" max="64" width="9" customWidth="1"/>
    <col min="65" max="65" width="10.2" customWidth="1"/>
    <col min="66" max="68" width="9" customWidth="1"/>
    <col min="69" max="69" width="10.6" customWidth="1"/>
    <col min="74" max="80" width="8.1" customWidth="1"/>
    <col min="82" max="82" width="10.6" customWidth="1"/>
    <col min="83" max="83" width="9.6" customWidth="1"/>
    <col min="86" max="86" width="9.6" customWidth="1"/>
    <col min="88" max="88" width="9.6" customWidth="1"/>
    <col min="89" max="89" width="8.1" customWidth="1"/>
    <col min="92" max="97" width="8.1" customWidth="1"/>
    <col min="98" max="99" width="9.6" customWidth="1"/>
    <col min="101" max="101" width="5.9" customWidth="1"/>
    <col min="103" max="103" width="6.5" customWidth="1"/>
    <col min="104" max="104" width="7" customWidth="1"/>
    <col min="110" max="110" width="5.7" customWidth="1"/>
    <col min="112" max="114" width="8.1" customWidth="1"/>
    <col min="116" max="16384" width="8.8"/>
  </cols>
  <sheetData>
    <row r="1" ht="15.75" customHeight="1" spans="1:115">
      <c r="A1" s="47" t="s">
        <v>245</v>
      </c>
      <c r="B1" s="47"/>
      <c r="C1" s="47"/>
      <c r="D1" s="47"/>
      <c r="E1" s="140"/>
      <c r="F1" s="140"/>
      <c r="G1" s="140"/>
      <c r="H1" s="140"/>
      <c r="I1" s="140"/>
      <c r="J1" s="140"/>
      <c r="K1" s="140"/>
      <c r="L1" s="140"/>
      <c r="M1" s="140"/>
      <c r="N1" s="140"/>
      <c r="O1" s="140"/>
      <c r="P1" s="140"/>
      <c r="Q1" s="140"/>
      <c r="R1" s="140"/>
      <c r="S1" s="140"/>
      <c r="T1" s="140"/>
      <c r="U1" s="140"/>
      <c r="V1" s="140"/>
      <c r="W1" s="140"/>
      <c r="X1" s="140"/>
      <c r="Y1" s="140"/>
      <c r="Z1" s="140"/>
      <c r="AA1" s="140"/>
      <c r="AB1" s="140"/>
      <c r="AC1" s="140"/>
      <c r="AD1" s="140"/>
      <c r="AE1" s="140"/>
      <c r="AF1" s="140"/>
      <c r="AG1" s="140"/>
      <c r="AH1" s="140"/>
      <c r="AI1" s="151"/>
      <c r="AJ1" s="151"/>
      <c r="AK1" s="152"/>
      <c r="AL1" s="152"/>
      <c r="AM1" s="152"/>
      <c r="AN1" s="152"/>
      <c r="AO1" s="152"/>
      <c r="AP1" s="152"/>
      <c r="AQ1" s="152"/>
      <c r="AR1" s="152"/>
      <c r="AS1" s="152"/>
      <c r="AT1" s="152"/>
      <c r="AU1" s="152"/>
      <c r="AV1" s="152"/>
      <c r="AW1" s="152"/>
      <c r="AX1" s="152"/>
      <c r="AY1" s="152"/>
      <c r="AZ1" s="152"/>
      <c r="BA1" s="152"/>
      <c r="BB1" s="152"/>
      <c r="BC1" s="152"/>
      <c r="BD1" s="152"/>
      <c r="BE1" s="152"/>
      <c r="BF1" s="152"/>
      <c r="BG1" s="152"/>
      <c r="BH1" s="152"/>
      <c r="BI1" s="152"/>
      <c r="BJ1" s="152"/>
      <c r="BK1" s="152"/>
      <c r="BL1" s="152"/>
      <c r="BM1" s="152"/>
      <c r="BN1" s="152"/>
      <c r="BO1" s="152"/>
      <c r="BP1" s="152"/>
      <c r="BQ1" s="152"/>
      <c r="BR1" s="152"/>
      <c r="BS1" s="152"/>
      <c r="BT1" s="152"/>
      <c r="BU1" s="152"/>
      <c r="BV1" s="152"/>
      <c r="BW1" s="152"/>
      <c r="BX1" s="152"/>
      <c r="BY1" s="152"/>
      <c r="BZ1" s="152"/>
      <c r="CA1" s="152"/>
      <c r="CB1" s="152"/>
      <c r="CC1" s="152"/>
      <c r="CD1" s="152"/>
      <c r="CE1" s="152"/>
      <c r="CF1" s="152"/>
      <c r="CG1" s="152"/>
      <c r="CH1" s="152"/>
      <c r="CI1" s="152"/>
      <c r="CJ1" s="152"/>
      <c r="CK1" s="152"/>
      <c r="CL1" s="152"/>
      <c r="CM1" s="152"/>
      <c r="CN1" s="152"/>
      <c r="CO1" s="152"/>
      <c r="CP1" s="152"/>
      <c r="CQ1" s="152"/>
      <c r="CR1" s="152"/>
      <c r="CS1" s="152"/>
      <c r="CT1" s="152"/>
      <c r="CU1" s="152"/>
      <c r="CV1" s="152"/>
      <c r="CW1" s="152"/>
      <c r="CX1" s="152"/>
      <c r="CY1" s="152"/>
      <c r="CZ1" s="152"/>
      <c r="DA1" s="152"/>
      <c r="DB1" s="152"/>
      <c r="DC1" s="152"/>
      <c r="DD1" s="152"/>
      <c r="DE1" s="152"/>
      <c r="DF1" s="152"/>
      <c r="DG1" s="152"/>
      <c r="DH1" s="152"/>
      <c r="DI1" s="152"/>
      <c r="DJ1" s="152"/>
      <c r="DK1" s="156"/>
    </row>
    <row r="2" ht="33.75" customHeight="1" spans="1:115">
      <c r="A2" s="141" t="s">
        <v>246</v>
      </c>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41"/>
      <c r="AD2" s="141"/>
      <c r="AE2" s="141"/>
      <c r="AF2" s="141"/>
      <c r="AG2" s="141"/>
      <c r="AH2" s="141"/>
      <c r="AI2" s="141"/>
      <c r="AJ2" s="141"/>
      <c r="AK2" s="141"/>
      <c r="AL2" s="141"/>
      <c r="AM2" s="141"/>
      <c r="AN2" s="141"/>
      <c r="AO2" s="141"/>
      <c r="AP2" s="141"/>
      <c r="AQ2" s="141"/>
      <c r="AR2" s="141"/>
      <c r="AS2" s="141"/>
      <c r="AT2" s="141"/>
      <c r="AU2" s="141"/>
      <c r="AV2" s="141"/>
      <c r="AW2" s="141"/>
      <c r="AX2" s="141"/>
      <c r="AY2" s="141"/>
      <c r="AZ2" s="141"/>
      <c r="BA2" s="141"/>
      <c r="BB2" s="141"/>
      <c r="BC2" s="141"/>
      <c r="BD2" s="141"/>
      <c r="BE2" s="141"/>
      <c r="BF2" s="141"/>
      <c r="BG2" s="141"/>
      <c r="BH2" s="141"/>
      <c r="BI2" s="141"/>
      <c r="BJ2" s="141"/>
      <c r="BK2" s="141"/>
      <c r="BL2" s="141"/>
      <c r="BM2" s="141"/>
      <c r="BN2" s="141"/>
      <c r="BO2" s="141"/>
      <c r="BP2" s="141"/>
      <c r="BQ2" s="141"/>
      <c r="BR2" s="141"/>
      <c r="BS2" s="141"/>
      <c r="BT2" s="141"/>
      <c r="BU2" s="141"/>
      <c r="BV2" s="141"/>
      <c r="BW2" s="141"/>
      <c r="BX2" s="141"/>
      <c r="BY2" s="141"/>
      <c r="BZ2" s="141"/>
      <c r="CA2" s="141"/>
      <c r="CB2" s="141"/>
      <c r="CC2" s="141"/>
      <c r="CD2" s="141"/>
      <c r="CE2" s="141"/>
      <c r="CF2" s="141"/>
      <c r="CG2" s="141"/>
      <c r="CH2" s="141"/>
      <c r="CI2" s="141"/>
      <c r="CJ2" s="141"/>
      <c r="CK2" s="141"/>
      <c r="CL2" s="141"/>
      <c r="CM2" s="141"/>
      <c r="CN2" s="141"/>
      <c r="CO2" s="141"/>
      <c r="CP2" s="141"/>
      <c r="CQ2" s="141"/>
      <c r="CR2" s="141"/>
      <c r="CS2" s="141"/>
      <c r="CT2" s="141"/>
      <c r="CU2" s="141"/>
      <c r="CV2" s="141"/>
      <c r="CW2" s="141"/>
      <c r="CX2" s="141"/>
      <c r="CY2" s="141"/>
      <c r="CZ2" s="141"/>
      <c r="DA2" s="141"/>
      <c r="DB2" s="141"/>
      <c r="DC2" s="141"/>
      <c r="DD2" s="141"/>
      <c r="DE2" s="141"/>
      <c r="DF2" s="141"/>
      <c r="DG2" s="141"/>
      <c r="DH2" s="141"/>
      <c r="DI2" s="141"/>
      <c r="DJ2" s="141"/>
      <c r="DK2" s="141"/>
    </row>
    <row r="3" ht="15.75" customHeight="1" spans="1:115">
      <c r="A3" s="49" t="s">
        <v>2</v>
      </c>
      <c r="B3" s="49" t="s">
        <v>140</v>
      </c>
      <c r="C3" s="49" t="s">
        <v>140</v>
      </c>
      <c r="D3" s="49"/>
      <c r="E3" s="49"/>
      <c r="F3" s="142" t="s">
        <v>26</v>
      </c>
      <c r="G3" s="142"/>
      <c r="H3" s="142"/>
      <c r="I3" s="142"/>
      <c r="J3" s="142"/>
      <c r="K3" s="142"/>
      <c r="L3" s="142"/>
      <c r="M3" s="142"/>
      <c r="N3" s="142"/>
      <c r="O3" s="142"/>
      <c r="P3" s="142"/>
      <c r="Q3" s="142"/>
      <c r="R3" s="142"/>
      <c r="S3" s="142"/>
      <c r="T3" s="142"/>
      <c r="U3" s="142"/>
      <c r="V3" s="142"/>
      <c r="W3" s="142"/>
      <c r="X3" s="142"/>
      <c r="Y3" s="142"/>
      <c r="Z3" s="142"/>
      <c r="AA3" s="142"/>
      <c r="AB3" s="142"/>
      <c r="AC3" s="142"/>
      <c r="AD3" s="142"/>
      <c r="AE3" s="142"/>
      <c r="AF3" s="142"/>
      <c r="AG3" s="142"/>
      <c r="AH3" s="142"/>
      <c r="AI3" s="153"/>
      <c r="AJ3" s="153"/>
      <c r="AK3" s="153"/>
      <c r="AL3" s="153"/>
      <c r="AM3" s="153"/>
      <c r="AN3" s="153"/>
      <c r="AO3" s="153"/>
      <c r="AP3" s="153"/>
      <c r="AQ3" s="153"/>
      <c r="AR3" s="153"/>
      <c r="AS3" s="153"/>
      <c r="AT3" s="153"/>
      <c r="AU3" s="153"/>
      <c r="AV3" s="153"/>
      <c r="AW3" s="153"/>
      <c r="AX3" s="153"/>
      <c r="AY3" s="153"/>
      <c r="AZ3" s="153"/>
      <c r="BA3" s="153"/>
      <c r="BB3" s="153"/>
      <c r="BC3" s="153"/>
      <c r="BD3" s="153"/>
      <c r="BE3" s="153"/>
      <c r="BF3" s="153"/>
      <c r="BG3" s="153"/>
      <c r="BH3" s="153"/>
      <c r="BI3" s="153"/>
      <c r="BJ3" s="153"/>
      <c r="BK3" s="153"/>
      <c r="BL3" s="153"/>
      <c r="BM3" s="153"/>
      <c r="BN3" s="153"/>
      <c r="BO3" s="153"/>
      <c r="BP3" s="153"/>
      <c r="BQ3" s="153"/>
      <c r="BR3" s="153"/>
      <c r="BS3" s="153"/>
      <c r="BT3" s="153"/>
      <c r="BU3" s="153"/>
      <c r="BV3" s="153"/>
      <c r="BW3" s="153"/>
      <c r="BX3" s="153"/>
      <c r="BY3" s="153"/>
      <c r="BZ3" s="153"/>
      <c r="CA3" s="153"/>
      <c r="CB3" s="153"/>
      <c r="CC3" s="153"/>
      <c r="CD3" s="153"/>
      <c r="CE3" s="153"/>
      <c r="CF3" s="153"/>
      <c r="CG3" s="153"/>
      <c r="CH3" s="153"/>
      <c r="CI3" s="153"/>
      <c r="CJ3" s="153"/>
      <c r="CK3" s="153"/>
      <c r="CL3" s="153"/>
      <c r="CM3" s="153"/>
      <c r="CN3" s="153"/>
      <c r="CO3" s="153"/>
      <c r="CP3" s="153"/>
      <c r="CQ3" s="153"/>
      <c r="CR3" s="153"/>
      <c r="CS3" s="153"/>
      <c r="CT3" s="153"/>
      <c r="CU3" s="153"/>
      <c r="CV3" s="153"/>
      <c r="CW3" s="153"/>
      <c r="CX3" s="153"/>
      <c r="CY3" s="153"/>
      <c r="CZ3" s="153"/>
      <c r="DA3" s="153"/>
      <c r="DB3" s="153"/>
      <c r="DC3" s="153"/>
      <c r="DD3" s="153"/>
      <c r="DE3" s="153"/>
      <c r="DF3" s="153"/>
      <c r="DG3" s="153"/>
      <c r="DH3" s="153"/>
      <c r="DI3" s="153"/>
      <c r="DJ3" s="153"/>
      <c r="DK3" s="50" t="s">
        <v>3</v>
      </c>
    </row>
    <row r="4" spans="1:115">
      <c r="A4" s="52" t="s">
        <v>6</v>
      </c>
      <c r="B4" s="52"/>
      <c r="C4" s="52"/>
      <c r="D4" s="52"/>
      <c r="E4" s="52"/>
      <c r="F4" s="53" t="s">
        <v>209</v>
      </c>
      <c r="G4" s="53" t="s">
        <v>145</v>
      </c>
      <c r="H4" s="55"/>
      <c r="I4" s="55"/>
      <c r="J4" s="53"/>
      <c r="K4" s="64" t="s">
        <v>247</v>
      </c>
      <c r="L4" s="64"/>
      <c r="M4" s="64"/>
      <c r="N4" s="64"/>
      <c r="O4" s="64"/>
      <c r="P4" s="64"/>
      <c r="Q4" s="64"/>
      <c r="R4" s="64"/>
      <c r="S4" s="64"/>
      <c r="T4" s="64"/>
      <c r="U4" s="64"/>
      <c r="V4" s="64"/>
      <c r="W4" s="64"/>
      <c r="X4" s="64"/>
      <c r="Y4" s="64" t="s">
        <v>248</v>
      </c>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t="s">
        <v>249</v>
      </c>
      <c r="BB4" s="64"/>
      <c r="BC4" s="64"/>
      <c r="BD4" s="64"/>
      <c r="BE4" s="64"/>
      <c r="BF4" s="64"/>
      <c r="BG4" s="64"/>
      <c r="BH4" s="64"/>
      <c r="BI4" s="64"/>
      <c r="BJ4" s="64"/>
      <c r="BK4" s="64"/>
      <c r="BL4" s="64"/>
      <c r="BM4" s="64"/>
      <c r="BN4" s="64" t="s">
        <v>250</v>
      </c>
      <c r="BO4" s="64"/>
      <c r="BP4" s="64"/>
      <c r="BQ4" s="64" t="s">
        <v>251</v>
      </c>
      <c r="BR4" s="64"/>
      <c r="BS4" s="64"/>
      <c r="BT4" s="64"/>
      <c r="BU4" s="64"/>
      <c r="BV4" s="64"/>
      <c r="BW4" s="64"/>
      <c r="BX4" s="64"/>
      <c r="BY4" s="64"/>
      <c r="BZ4" s="64"/>
      <c r="CA4" s="64"/>
      <c r="CB4" s="64"/>
      <c r="CC4" s="64"/>
      <c r="CD4" s="64" t="s">
        <v>252</v>
      </c>
      <c r="CE4" s="64"/>
      <c r="CF4" s="64"/>
      <c r="CG4" s="64"/>
      <c r="CH4" s="64"/>
      <c r="CI4" s="64"/>
      <c r="CJ4" s="64"/>
      <c r="CK4" s="64"/>
      <c r="CL4" s="64"/>
      <c r="CM4" s="64"/>
      <c r="CN4" s="64"/>
      <c r="CO4" s="64"/>
      <c r="CP4" s="64"/>
      <c r="CQ4" s="64"/>
      <c r="CR4" s="64"/>
      <c r="CS4" s="64"/>
      <c r="CT4" s="64"/>
      <c r="CU4" s="155" t="s">
        <v>253</v>
      </c>
      <c r="CV4" s="155"/>
      <c r="CW4" s="155"/>
      <c r="CX4" s="155" t="s">
        <v>254</v>
      </c>
      <c r="CY4" s="155"/>
      <c r="CZ4" s="155"/>
      <c r="DA4" s="155"/>
      <c r="DB4" s="155"/>
      <c r="DC4" s="155"/>
      <c r="DD4" s="155" t="s">
        <v>255</v>
      </c>
      <c r="DE4" s="155"/>
      <c r="DF4" s="155"/>
      <c r="DG4" s="64" t="s">
        <v>256</v>
      </c>
      <c r="DH4" s="64"/>
      <c r="DI4" s="64"/>
      <c r="DJ4" s="64"/>
      <c r="DK4" s="64"/>
    </row>
    <row r="5" spans="1:115">
      <c r="A5" s="52" t="s">
        <v>79</v>
      </c>
      <c r="B5" s="52"/>
      <c r="C5" s="52"/>
      <c r="D5" s="52" t="s">
        <v>80</v>
      </c>
      <c r="E5" s="53" t="s">
        <v>137</v>
      </c>
      <c r="F5" s="53"/>
      <c r="G5" s="143" t="s">
        <v>69</v>
      </c>
      <c r="H5" s="54" t="s">
        <v>257</v>
      </c>
      <c r="I5" s="54" t="s">
        <v>258</v>
      </c>
      <c r="J5" s="149" t="s">
        <v>259</v>
      </c>
      <c r="K5" s="53" t="s">
        <v>69</v>
      </c>
      <c r="L5" s="53" t="s">
        <v>260</v>
      </c>
      <c r="M5" s="53" t="s">
        <v>261</v>
      </c>
      <c r="N5" s="53" t="s">
        <v>262</v>
      </c>
      <c r="O5" s="53" t="s">
        <v>263</v>
      </c>
      <c r="P5" s="53" t="s">
        <v>264</v>
      </c>
      <c r="Q5" s="53" t="s">
        <v>265</v>
      </c>
      <c r="R5" s="53" t="s">
        <v>266</v>
      </c>
      <c r="S5" s="53" t="s">
        <v>267</v>
      </c>
      <c r="T5" s="53" t="s">
        <v>268</v>
      </c>
      <c r="U5" s="53" t="s">
        <v>269</v>
      </c>
      <c r="V5" s="53" t="s">
        <v>270</v>
      </c>
      <c r="W5" s="53" t="s">
        <v>271</v>
      </c>
      <c r="X5" s="53" t="s">
        <v>272</v>
      </c>
      <c r="Y5" s="53" t="s">
        <v>69</v>
      </c>
      <c r="Z5" s="53" t="s">
        <v>273</v>
      </c>
      <c r="AA5" s="53" t="s">
        <v>274</v>
      </c>
      <c r="AB5" s="53" t="s">
        <v>275</v>
      </c>
      <c r="AC5" s="53" t="s">
        <v>276</v>
      </c>
      <c r="AD5" s="53" t="s">
        <v>277</v>
      </c>
      <c r="AE5" s="53" t="s">
        <v>278</v>
      </c>
      <c r="AF5" s="53" t="s">
        <v>279</v>
      </c>
      <c r="AG5" s="53" t="s">
        <v>280</v>
      </c>
      <c r="AH5" s="53" t="s">
        <v>281</v>
      </c>
      <c r="AI5" s="53" t="s">
        <v>282</v>
      </c>
      <c r="AJ5" s="53" t="s">
        <v>283</v>
      </c>
      <c r="AK5" s="53" t="s">
        <v>284</v>
      </c>
      <c r="AL5" s="53" t="s">
        <v>285</v>
      </c>
      <c r="AM5" s="53" t="s">
        <v>286</v>
      </c>
      <c r="AN5" s="53" t="s">
        <v>287</v>
      </c>
      <c r="AO5" s="53" t="s">
        <v>288</v>
      </c>
      <c r="AP5" s="53" t="s">
        <v>289</v>
      </c>
      <c r="AQ5" s="53" t="s">
        <v>290</v>
      </c>
      <c r="AR5" s="53" t="s">
        <v>291</v>
      </c>
      <c r="AS5" s="53" t="s">
        <v>292</v>
      </c>
      <c r="AT5" s="53" t="s">
        <v>293</v>
      </c>
      <c r="AU5" s="53" t="s">
        <v>294</v>
      </c>
      <c r="AV5" s="53" t="s">
        <v>295</v>
      </c>
      <c r="AW5" s="53" t="s">
        <v>296</v>
      </c>
      <c r="AX5" s="53" t="s">
        <v>297</v>
      </c>
      <c r="AY5" s="53" t="s">
        <v>298</v>
      </c>
      <c r="AZ5" s="53" t="s">
        <v>299</v>
      </c>
      <c r="BA5" s="53" t="s">
        <v>69</v>
      </c>
      <c r="BB5" s="53" t="s">
        <v>300</v>
      </c>
      <c r="BC5" s="53" t="s">
        <v>301</v>
      </c>
      <c r="BD5" s="53" t="s">
        <v>302</v>
      </c>
      <c r="BE5" s="53" t="s">
        <v>303</v>
      </c>
      <c r="BF5" s="53" t="s">
        <v>304</v>
      </c>
      <c r="BG5" s="53" t="s">
        <v>305</v>
      </c>
      <c r="BH5" s="53" t="s">
        <v>306</v>
      </c>
      <c r="BI5" s="53" t="s">
        <v>307</v>
      </c>
      <c r="BJ5" s="53" t="s">
        <v>308</v>
      </c>
      <c r="BK5" s="53" t="s">
        <v>309</v>
      </c>
      <c r="BL5" s="69" t="s">
        <v>310</v>
      </c>
      <c r="BM5" s="53" t="s">
        <v>311</v>
      </c>
      <c r="BN5" s="53" t="s">
        <v>69</v>
      </c>
      <c r="BO5" s="53" t="s">
        <v>312</v>
      </c>
      <c r="BP5" s="53" t="s">
        <v>313</v>
      </c>
      <c r="BQ5" s="53" t="s">
        <v>69</v>
      </c>
      <c r="BR5" s="53" t="s">
        <v>314</v>
      </c>
      <c r="BS5" s="53" t="s">
        <v>315</v>
      </c>
      <c r="BT5" s="53" t="s">
        <v>316</v>
      </c>
      <c r="BU5" s="53" t="s">
        <v>317</v>
      </c>
      <c r="BV5" s="53" t="s">
        <v>318</v>
      </c>
      <c r="BW5" s="53" t="s">
        <v>319</v>
      </c>
      <c r="BX5" s="53" t="s">
        <v>320</v>
      </c>
      <c r="BY5" s="53" t="s">
        <v>321</v>
      </c>
      <c r="BZ5" s="53" t="s">
        <v>322</v>
      </c>
      <c r="CA5" s="53" t="s">
        <v>323</v>
      </c>
      <c r="CB5" s="53" t="s">
        <v>324</v>
      </c>
      <c r="CC5" s="53" t="s">
        <v>325</v>
      </c>
      <c r="CD5" s="53" t="s">
        <v>69</v>
      </c>
      <c r="CE5" s="53" t="s">
        <v>314</v>
      </c>
      <c r="CF5" s="53" t="s">
        <v>315</v>
      </c>
      <c r="CG5" s="53" t="s">
        <v>316</v>
      </c>
      <c r="CH5" s="53" t="s">
        <v>317</v>
      </c>
      <c r="CI5" s="53" t="s">
        <v>318</v>
      </c>
      <c r="CJ5" s="53" t="s">
        <v>319</v>
      </c>
      <c r="CK5" s="53" t="s">
        <v>320</v>
      </c>
      <c r="CL5" s="53" t="s">
        <v>326</v>
      </c>
      <c r="CM5" s="53" t="s">
        <v>327</v>
      </c>
      <c r="CN5" s="53" t="s">
        <v>328</v>
      </c>
      <c r="CO5" s="53" t="s">
        <v>329</v>
      </c>
      <c r="CP5" s="53" t="s">
        <v>321</v>
      </c>
      <c r="CQ5" s="53" t="s">
        <v>322</v>
      </c>
      <c r="CR5" s="53" t="s">
        <v>323</v>
      </c>
      <c r="CS5" s="53" t="s">
        <v>324</v>
      </c>
      <c r="CT5" s="53" t="s">
        <v>330</v>
      </c>
      <c r="CU5" s="53" t="s">
        <v>69</v>
      </c>
      <c r="CV5" s="53" t="s">
        <v>331</v>
      </c>
      <c r="CW5" s="53" t="s">
        <v>332</v>
      </c>
      <c r="CX5" s="53" t="s">
        <v>69</v>
      </c>
      <c r="CY5" s="53" t="s">
        <v>331</v>
      </c>
      <c r="CZ5" s="53" t="s">
        <v>333</v>
      </c>
      <c r="DA5" s="53" t="s">
        <v>334</v>
      </c>
      <c r="DB5" s="53" t="s">
        <v>335</v>
      </c>
      <c r="DC5" s="53" t="s">
        <v>336</v>
      </c>
      <c r="DD5" s="53" t="s">
        <v>69</v>
      </c>
      <c r="DE5" s="53" t="s">
        <v>337</v>
      </c>
      <c r="DF5" s="53" t="s">
        <v>338</v>
      </c>
      <c r="DG5" s="53" t="s">
        <v>69</v>
      </c>
      <c r="DH5" s="53" t="s">
        <v>339</v>
      </c>
      <c r="DI5" s="53" t="s">
        <v>340</v>
      </c>
      <c r="DJ5" s="53" t="s">
        <v>341</v>
      </c>
      <c r="DK5" s="53" t="s">
        <v>256</v>
      </c>
    </row>
    <row r="6" ht="40.5" customHeight="1" spans="1:115">
      <c r="A6" s="53" t="s">
        <v>89</v>
      </c>
      <c r="B6" s="54" t="s">
        <v>90</v>
      </c>
      <c r="C6" s="53" t="s">
        <v>91</v>
      </c>
      <c r="D6" s="52"/>
      <c r="E6" s="53"/>
      <c r="F6" s="53"/>
      <c r="G6" s="143"/>
      <c r="H6" s="54"/>
      <c r="I6" s="54"/>
      <c r="J6" s="150"/>
      <c r="K6" s="53"/>
      <c r="L6" s="53"/>
      <c r="M6" s="53"/>
      <c r="N6" s="53"/>
      <c r="O6" s="53"/>
      <c r="P6" s="53"/>
      <c r="Q6" s="53"/>
      <c r="R6" s="53"/>
      <c r="S6" s="53"/>
      <c r="T6" s="53"/>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c r="AW6" s="53"/>
      <c r="AX6" s="53"/>
      <c r="AY6" s="53"/>
      <c r="AZ6" s="53"/>
      <c r="BA6" s="53"/>
      <c r="BB6" s="53"/>
      <c r="BC6" s="53"/>
      <c r="BD6" s="53"/>
      <c r="BE6" s="53"/>
      <c r="BF6" s="53"/>
      <c r="BG6" s="53"/>
      <c r="BH6" s="53"/>
      <c r="BI6" s="53"/>
      <c r="BJ6" s="53"/>
      <c r="BK6" s="53"/>
      <c r="BL6" s="154"/>
      <c r="BM6" s="53"/>
      <c r="BN6" s="53"/>
      <c r="BO6" s="53"/>
      <c r="BP6" s="53"/>
      <c r="BQ6" s="53"/>
      <c r="BR6" s="53"/>
      <c r="BS6" s="53"/>
      <c r="BT6" s="53"/>
      <c r="BU6" s="53"/>
      <c r="BV6" s="53"/>
      <c r="BW6" s="53"/>
      <c r="BX6" s="53"/>
      <c r="BY6" s="53"/>
      <c r="BZ6" s="53"/>
      <c r="CA6" s="53"/>
      <c r="CB6" s="53"/>
      <c r="CC6" s="53"/>
      <c r="CD6" s="53"/>
      <c r="CE6" s="53"/>
      <c r="CF6" s="53"/>
      <c r="CG6" s="53"/>
      <c r="CH6" s="53"/>
      <c r="CI6" s="53"/>
      <c r="CJ6" s="53"/>
      <c r="CK6" s="53"/>
      <c r="CL6" s="53"/>
      <c r="CM6" s="53"/>
      <c r="CN6" s="53"/>
      <c r="CO6" s="53"/>
      <c r="CP6" s="53"/>
      <c r="CQ6" s="53"/>
      <c r="CR6" s="53"/>
      <c r="CS6" s="53"/>
      <c r="CT6" s="53"/>
      <c r="CU6" s="53"/>
      <c r="CV6" s="53"/>
      <c r="CW6" s="53"/>
      <c r="CX6" s="53"/>
      <c r="CY6" s="53"/>
      <c r="CZ6" s="53"/>
      <c r="DA6" s="53"/>
      <c r="DB6" s="53"/>
      <c r="DC6" s="53"/>
      <c r="DD6" s="53"/>
      <c r="DE6" s="53"/>
      <c r="DF6" s="53"/>
      <c r="DG6" s="53"/>
      <c r="DH6" s="53"/>
      <c r="DI6" s="53"/>
      <c r="DJ6" s="53"/>
      <c r="DK6" s="53"/>
    </row>
    <row r="7" s="89" customFormat="1" ht="18" customHeight="1" spans="1:115">
      <c r="A7" s="144" t="s">
        <v>26</v>
      </c>
      <c r="B7" s="144" t="s">
        <v>26</v>
      </c>
      <c r="C7" s="144" t="s">
        <v>26</v>
      </c>
      <c r="D7" s="144" t="s">
        <v>26</v>
      </c>
      <c r="E7" s="145" t="s">
        <v>69</v>
      </c>
      <c r="F7" s="146">
        <f t="shared" ref="F7:F20" si="0">SUM(K7,Y7,BA7,BN7,BQ7,CD7,CU7,CX7,DD7,DG7,)</f>
        <v>7342878</v>
      </c>
      <c r="G7" s="147">
        <f t="shared" ref="G7:G20" si="1">SUM(H7:J7)</f>
        <v>7342878</v>
      </c>
      <c r="H7" s="148">
        <v>7342878</v>
      </c>
      <c r="I7" s="148">
        <v>0</v>
      </c>
      <c r="J7" s="147">
        <v>0</v>
      </c>
      <c r="K7" s="147">
        <v>3548485</v>
      </c>
      <c r="L7" s="147">
        <v>1314756</v>
      </c>
      <c r="M7" s="147">
        <v>762132</v>
      </c>
      <c r="N7" s="147">
        <v>58657</v>
      </c>
      <c r="O7" s="147">
        <v>0</v>
      </c>
      <c r="P7" s="147">
        <v>507528</v>
      </c>
      <c r="Q7" s="147">
        <v>385164</v>
      </c>
      <c r="R7" s="147">
        <v>0</v>
      </c>
      <c r="S7" s="147">
        <v>189124</v>
      </c>
      <c r="T7" s="147">
        <v>0</v>
      </c>
      <c r="U7" s="147">
        <v>49291</v>
      </c>
      <c r="V7" s="147">
        <v>281833</v>
      </c>
      <c r="W7" s="147">
        <v>0</v>
      </c>
      <c r="X7" s="147">
        <v>0</v>
      </c>
      <c r="Y7" s="147">
        <v>1531200</v>
      </c>
      <c r="Z7" s="147">
        <v>109800</v>
      </c>
      <c r="AA7" s="147">
        <v>27000</v>
      </c>
      <c r="AB7" s="147">
        <v>6300</v>
      </c>
      <c r="AC7" s="147">
        <v>0</v>
      </c>
      <c r="AD7" s="147">
        <v>15300</v>
      </c>
      <c r="AE7" s="147">
        <v>15300</v>
      </c>
      <c r="AF7" s="147">
        <v>12600</v>
      </c>
      <c r="AG7" s="147">
        <v>0</v>
      </c>
      <c r="AH7" s="147">
        <v>0</v>
      </c>
      <c r="AI7" s="147">
        <v>99000</v>
      </c>
      <c r="AJ7" s="147">
        <v>0</v>
      </c>
      <c r="AK7" s="147">
        <v>30600</v>
      </c>
      <c r="AL7" s="147">
        <v>0</v>
      </c>
      <c r="AM7" s="147">
        <v>18000</v>
      </c>
      <c r="AN7" s="147">
        <v>14400</v>
      </c>
      <c r="AO7" s="147">
        <v>45000</v>
      </c>
      <c r="AP7" s="147">
        <v>0</v>
      </c>
      <c r="AQ7" s="147">
        <v>0</v>
      </c>
      <c r="AR7" s="147">
        <v>0</v>
      </c>
      <c r="AS7" s="147">
        <v>9000</v>
      </c>
      <c r="AT7" s="147">
        <v>0</v>
      </c>
      <c r="AU7" s="147">
        <v>0</v>
      </c>
      <c r="AV7" s="147">
        <v>0</v>
      </c>
      <c r="AW7" s="147">
        <v>0</v>
      </c>
      <c r="AX7" s="147">
        <v>0</v>
      </c>
      <c r="AY7" s="147">
        <v>0</v>
      </c>
      <c r="AZ7" s="147">
        <v>1128900</v>
      </c>
      <c r="BA7" s="147">
        <v>2263193</v>
      </c>
      <c r="BB7" s="147">
        <v>0</v>
      </c>
      <c r="BC7" s="147">
        <v>0</v>
      </c>
      <c r="BD7" s="147">
        <v>0</v>
      </c>
      <c r="BE7" s="147">
        <v>0</v>
      </c>
      <c r="BF7" s="147">
        <v>1371840</v>
      </c>
      <c r="BG7" s="147">
        <v>0</v>
      </c>
      <c r="BH7" s="147">
        <v>0</v>
      </c>
      <c r="BI7" s="147">
        <v>0</v>
      </c>
      <c r="BJ7" s="147">
        <v>0</v>
      </c>
      <c r="BK7" s="147">
        <v>0</v>
      </c>
      <c r="BL7" s="147">
        <v>0</v>
      </c>
      <c r="BM7" s="147">
        <v>891353</v>
      </c>
      <c r="BN7" s="147">
        <v>0</v>
      </c>
      <c r="BO7" s="147">
        <v>0</v>
      </c>
      <c r="BP7" s="147">
        <v>0</v>
      </c>
      <c r="BQ7" s="147">
        <v>0</v>
      </c>
      <c r="BR7" s="147">
        <v>0</v>
      </c>
      <c r="BS7" s="147">
        <v>0</v>
      </c>
      <c r="BT7" s="147">
        <v>0</v>
      </c>
      <c r="BU7" s="147">
        <v>0</v>
      </c>
      <c r="BV7" s="147">
        <v>0</v>
      </c>
      <c r="BW7" s="147">
        <v>0</v>
      </c>
      <c r="BX7" s="147">
        <v>0</v>
      </c>
      <c r="BY7" s="147">
        <v>0</v>
      </c>
      <c r="BZ7" s="147">
        <v>0</v>
      </c>
      <c r="CA7" s="147">
        <v>0</v>
      </c>
      <c r="CB7" s="147">
        <v>0</v>
      </c>
      <c r="CC7" s="147">
        <v>0</v>
      </c>
      <c r="CD7" s="147">
        <v>0</v>
      </c>
      <c r="CE7" s="147">
        <v>0</v>
      </c>
      <c r="CF7" s="147">
        <v>0</v>
      </c>
      <c r="CG7" s="147">
        <v>0</v>
      </c>
      <c r="CH7" s="147">
        <v>0</v>
      </c>
      <c r="CI7" s="147">
        <v>0</v>
      </c>
      <c r="CJ7" s="147">
        <v>0</v>
      </c>
      <c r="CK7" s="147">
        <v>0</v>
      </c>
      <c r="CL7" s="147">
        <v>0</v>
      </c>
      <c r="CM7" s="147">
        <v>0</v>
      </c>
      <c r="CN7" s="147">
        <v>0</v>
      </c>
      <c r="CO7" s="147">
        <v>0</v>
      </c>
      <c r="CP7" s="147">
        <v>0</v>
      </c>
      <c r="CQ7" s="147">
        <v>0</v>
      </c>
      <c r="CR7" s="147">
        <v>0</v>
      </c>
      <c r="CS7" s="147">
        <v>0</v>
      </c>
      <c r="CT7" s="147">
        <v>0</v>
      </c>
      <c r="CU7" s="147">
        <v>0</v>
      </c>
      <c r="CV7" s="147">
        <v>0</v>
      </c>
      <c r="CW7" s="147">
        <v>0</v>
      </c>
      <c r="CX7" s="147">
        <v>0</v>
      </c>
      <c r="CY7" s="147">
        <v>0</v>
      </c>
      <c r="CZ7" s="147">
        <v>0</v>
      </c>
      <c r="DA7" s="147">
        <v>0</v>
      </c>
      <c r="DB7" s="147">
        <v>0</v>
      </c>
      <c r="DC7" s="147">
        <v>0</v>
      </c>
      <c r="DD7" s="147">
        <v>0</v>
      </c>
      <c r="DE7" s="147">
        <v>0</v>
      </c>
      <c r="DF7" s="147">
        <v>0</v>
      </c>
      <c r="DG7" s="147">
        <v>0</v>
      </c>
      <c r="DH7" s="147">
        <v>0</v>
      </c>
      <c r="DI7" s="147">
        <v>0</v>
      </c>
      <c r="DJ7" s="147">
        <v>0</v>
      </c>
      <c r="DK7" s="157">
        <v>0</v>
      </c>
    </row>
    <row r="8" s="89" customFormat="1" ht="18" customHeight="1" spans="1:115">
      <c r="A8" s="144" t="s">
        <v>26</v>
      </c>
      <c r="B8" s="144" t="s">
        <v>26</v>
      </c>
      <c r="C8" s="144" t="s">
        <v>26</v>
      </c>
      <c r="D8" s="144" t="s">
        <v>26</v>
      </c>
      <c r="E8" s="145" t="s">
        <v>92</v>
      </c>
      <c r="F8" s="146">
        <f t="shared" si="0"/>
        <v>7342878</v>
      </c>
      <c r="G8" s="147">
        <f t="shared" si="1"/>
        <v>7342878</v>
      </c>
      <c r="H8" s="148">
        <v>7342878</v>
      </c>
      <c r="I8" s="148">
        <v>0</v>
      </c>
      <c r="J8" s="147">
        <v>0</v>
      </c>
      <c r="K8" s="147">
        <v>3548485</v>
      </c>
      <c r="L8" s="147">
        <v>1314756</v>
      </c>
      <c r="M8" s="147">
        <v>762132</v>
      </c>
      <c r="N8" s="147">
        <v>58657</v>
      </c>
      <c r="O8" s="147">
        <v>0</v>
      </c>
      <c r="P8" s="147">
        <v>507528</v>
      </c>
      <c r="Q8" s="147">
        <v>385164</v>
      </c>
      <c r="R8" s="147">
        <v>0</v>
      </c>
      <c r="S8" s="147">
        <v>189124</v>
      </c>
      <c r="T8" s="147">
        <v>0</v>
      </c>
      <c r="U8" s="147">
        <v>49291</v>
      </c>
      <c r="V8" s="147">
        <v>281833</v>
      </c>
      <c r="W8" s="147">
        <v>0</v>
      </c>
      <c r="X8" s="147">
        <v>0</v>
      </c>
      <c r="Y8" s="147">
        <v>1531200</v>
      </c>
      <c r="Z8" s="147">
        <v>109800</v>
      </c>
      <c r="AA8" s="147">
        <v>27000</v>
      </c>
      <c r="AB8" s="147">
        <v>6300</v>
      </c>
      <c r="AC8" s="147">
        <v>0</v>
      </c>
      <c r="AD8" s="147">
        <v>15300</v>
      </c>
      <c r="AE8" s="147">
        <v>15300</v>
      </c>
      <c r="AF8" s="147">
        <v>12600</v>
      </c>
      <c r="AG8" s="147">
        <v>0</v>
      </c>
      <c r="AH8" s="147">
        <v>0</v>
      </c>
      <c r="AI8" s="147">
        <v>99000</v>
      </c>
      <c r="AJ8" s="147">
        <v>0</v>
      </c>
      <c r="AK8" s="147">
        <v>30600</v>
      </c>
      <c r="AL8" s="147">
        <v>0</v>
      </c>
      <c r="AM8" s="147">
        <v>18000</v>
      </c>
      <c r="AN8" s="147">
        <v>14400</v>
      </c>
      <c r="AO8" s="147">
        <v>45000</v>
      </c>
      <c r="AP8" s="147">
        <v>0</v>
      </c>
      <c r="AQ8" s="147">
        <v>0</v>
      </c>
      <c r="AR8" s="147">
        <v>0</v>
      </c>
      <c r="AS8" s="147">
        <v>9000</v>
      </c>
      <c r="AT8" s="147">
        <v>0</v>
      </c>
      <c r="AU8" s="147">
        <v>0</v>
      </c>
      <c r="AV8" s="147">
        <v>0</v>
      </c>
      <c r="AW8" s="147">
        <v>0</v>
      </c>
      <c r="AX8" s="147">
        <v>0</v>
      </c>
      <c r="AY8" s="147">
        <v>0</v>
      </c>
      <c r="AZ8" s="147">
        <v>1128900</v>
      </c>
      <c r="BA8" s="147">
        <v>2263193</v>
      </c>
      <c r="BB8" s="147">
        <v>0</v>
      </c>
      <c r="BC8" s="147">
        <v>0</v>
      </c>
      <c r="BD8" s="147">
        <v>0</v>
      </c>
      <c r="BE8" s="147">
        <v>0</v>
      </c>
      <c r="BF8" s="147">
        <v>1371840</v>
      </c>
      <c r="BG8" s="147">
        <v>0</v>
      </c>
      <c r="BH8" s="147">
        <v>0</v>
      </c>
      <c r="BI8" s="147">
        <v>0</v>
      </c>
      <c r="BJ8" s="147">
        <v>0</v>
      </c>
      <c r="BK8" s="147">
        <v>0</v>
      </c>
      <c r="BL8" s="147">
        <v>0</v>
      </c>
      <c r="BM8" s="147">
        <v>891353</v>
      </c>
      <c r="BN8" s="147">
        <v>0</v>
      </c>
      <c r="BO8" s="147">
        <v>0</v>
      </c>
      <c r="BP8" s="147">
        <v>0</v>
      </c>
      <c r="BQ8" s="147">
        <v>0</v>
      </c>
      <c r="BR8" s="147">
        <v>0</v>
      </c>
      <c r="BS8" s="147">
        <v>0</v>
      </c>
      <c r="BT8" s="147">
        <v>0</v>
      </c>
      <c r="BU8" s="147">
        <v>0</v>
      </c>
      <c r="BV8" s="147">
        <v>0</v>
      </c>
      <c r="BW8" s="147">
        <v>0</v>
      </c>
      <c r="BX8" s="147">
        <v>0</v>
      </c>
      <c r="BY8" s="147">
        <v>0</v>
      </c>
      <c r="BZ8" s="147">
        <v>0</v>
      </c>
      <c r="CA8" s="147">
        <v>0</v>
      </c>
      <c r="CB8" s="147">
        <v>0</v>
      </c>
      <c r="CC8" s="147">
        <v>0</v>
      </c>
      <c r="CD8" s="147">
        <v>0</v>
      </c>
      <c r="CE8" s="147">
        <v>0</v>
      </c>
      <c r="CF8" s="147">
        <v>0</v>
      </c>
      <c r="CG8" s="147">
        <v>0</v>
      </c>
      <c r="CH8" s="147">
        <v>0</v>
      </c>
      <c r="CI8" s="147">
        <v>0</v>
      </c>
      <c r="CJ8" s="147">
        <v>0</v>
      </c>
      <c r="CK8" s="147">
        <v>0</v>
      </c>
      <c r="CL8" s="147">
        <v>0</v>
      </c>
      <c r="CM8" s="147">
        <v>0</v>
      </c>
      <c r="CN8" s="147">
        <v>0</v>
      </c>
      <c r="CO8" s="147">
        <v>0</v>
      </c>
      <c r="CP8" s="147">
        <v>0</v>
      </c>
      <c r="CQ8" s="147">
        <v>0</v>
      </c>
      <c r="CR8" s="147">
        <v>0</v>
      </c>
      <c r="CS8" s="147">
        <v>0</v>
      </c>
      <c r="CT8" s="147">
        <v>0</v>
      </c>
      <c r="CU8" s="147">
        <v>0</v>
      </c>
      <c r="CV8" s="147">
        <v>0</v>
      </c>
      <c r="CW8" s="147">
        <v>0</v>
      </c>
      <c r="CX8" s="147">
        <v>0</v>
      </c>
      <c r="CY8" s="147">
        <v>0</v>
      </c>
      <c r="CZ8" s="147">
        <v>0</v>
      </c>
      <c r="DA8" s="147">
        <v>0</v>
      </c>
      <c r="DB8" s="147">
        <v>0</v>
      </c>
      <c r="DC8" s="147">
        <v>0</v>
      </c>
      <c r="DD8" s="147">
        <v>0</v>
      </c>
      <c r="DE8" s="147">
        <v>0</v>
      </c>
      <c r="DF8" s="147">
        <v>0</v>
      </c>
      <c r="DG8" s="147">
        <v>0</v>
      </c>
      <c r="DH8" s="147">
        <v>0</v>
      </c>
      <c r="DI8" s="147">
        <v>0</v>
      </c>
      <c r="DJ8" s="147">
        <v>0</v>
      </c>
      <c r="DK8" s="157">
        <v>0</v>
      </c>
    </row>
    <row r="9" s="89" customFormat="1" ht="18" customHeight="1" spans="1:115">
      <c r="A9" s="144" t="s">
        <v>26</v>
      </c>
      <c r="B9" s="144" t="s">
        <v>26</v>
      </c>
      <c r="C9" s="144" t="s">
        <v>26</v>
      </c>
      <c r="D9" s="144" t="s">
        <v>93</v>
      </c>
      <c r="E9" s="145" t="s">
        <v>94</v>
      </c>
      <c r="F9" s="146">
        <f t="shared" si="0"/>
        <v>7342878</v>
      </c>
      <c r="G9" s="147">
        <f t="shared" si="1"/>
        <v>7342878</v>
      </c>
      <c r="H9" s="148">
        <v>7342878</v>
      </c>
      <c r="I9" s="148">
        <v>0</v>
      </c>
      <c r="J9" s="147">
        <v>0</v>
      </c>
      <c r="K9" s="147">
        <v>3548485</v>
      </c>
      <c r="L9" s="147">
        <v>1314756</v>
      </c>
      <c r="M9" s="147">
        <v>762132</v>
      </c>
      <c r="N9" s="147">
        <v>58657</v>
      </c>
      <c r="O9" s="147">
        <v>0</v>
      </c>
      <c r="P9" s="147">
        <v>507528</v>
      </c>
      <c r="Q9" s="147">
        <v>385164</v>
      </c>
      <c r="R9" s="147">
        <v>0</v>
      </c>
      <c r="S9" s="147">
        <v>189124</v>
      </c>
      <c r="T9" s="147">
        <v>0</v>
      </c>
      <c r="U9" s="147">
        <v>49291</v>
      </c>
      <c r="V9" s="147">
        <v>281833</v>
      </c>
      <c r="W9" s="147">
        <v>0</v>
      </c>
      <c r="X9" s="147">
        <v>0</v>
      </c>
      <c r="Y9" s="147">
        <v>1531200</v>
      </c>
      <c r="Z9" s="147">
        <v>109800</v>
      </c>
      <c r="AA9" s="147">
        <v>27000</v>
      </c>
      <c r="AB9" s="147">
        <v>6300</v>
      </c>
      <c r="AC9" s="147">
        <v>0</v>
      </c>
      <c r="AD9" s="147">
        <v>15300</v>
      </c>
      <c r="AE9" s="147">
        <v>15300</v>
      </c>
      <c r="AF9" s="147">
        <v>12600</v>
      </c>
      <c r="AG9" s="147">
        <v>0</v>
      </c>
      <c r="AH9" s="147">
        <v>0</v>
      </c>
      <c r="AI9" s="147">
        <v>99000</v>
      </c>
      <c r="AJ9" s="147">
        <v>0</v>
      </c>
      <c r="AK9" s="147">
        <v>30600</v>
      </c>
      <c r="AL9" s="147">
        <v>0</v>
      </c>
      <c r="AM9" s="147">
        <v>18000</v>
      </c>
      <c r="AN9" s="147">
        <v>14400</v>
      </c>
      <c r="AO9" s="147">
        <v>45000</v>
      </c>
      <c r="AP9" s="147">
        <v>0</v>
      </c>
      <c r="AQ9" s="147">
        <v>0</v>
      </c>
      <c r="AR9" s="147">
        <v>0</v>
      </c>
      <c r="AS9" s="147">
        <v>9000</v>
      </c>
      <c r="AT9" s="147">
        <v>0</v>
      </c>
      <c r="AU9" s="147">
        <v>0</v>
      </c>
      <c r="AV9" s="147">
        <v>0</v>
      </c>
      <c r="AW9" s="147">
        <v>0</v>
      </c>
      <c r="AX9" s="147">
        <v>0</v>
      </c>
      <c r="AY9" s="147">
        <v>0</v>
      </c>
      <c r="AZ9" s="147">
        <v>1128900</v>
      </c>
      <c r="BA9" s="147">
        <v>2263193</v>
      </c>
      <c r="BB9" s="147">
        <v>0</v>
      </c>
      <c r="BC9" s="147">
        <v>0</v>
      </c>
      <c r="BD9" s="147">
        <v>0</v>
      </c>
      <c r="BE9" s="147">
        <v>0</v>
      </c>
      <c r="BF9" s="147">
        <v>1371840</v>
      </c>
      <c r="BG9" s="147">
        <v>0</v>
      </c>
      <c r="BH9" s="147">
        <v>0</v>
      </c>
      <c r="BI9" s="147">
        <v>0</v>
      </c>
      <c r="BJ9" s="147">
        <v>0</v>
      </c>
      <c r="BK9" s="147">
        <v>0</v>
      </c>
      <c r="BL9" s="147">
        <v>0</v>
      </c>
      <c r="BM9" s="147">
        <v>891353</v>
      </c>
      <c r="BN9" s="147">
        <v>0</v>
      </c>
      <c r="BO9" s="147">
        <v>0</v>
      </c>
      <c r="BP9" s="147">
        <v>0</v>
      </c>
      <c r="BQ9" s="147">
        <v>0</v>
      </c>
      <c r="BR9" s="147">
        <v>0</v>
      </c>
      <c r="BS9" s="147">
        <v>0</v>
      </c>
      <c r="BT9" s="147">
        <v>0</v>
      </c>
      <c r="BU9" s="147">
        <v>0</v>
      </c>
      <c r="BV9" s="147">
        <v>0</v>
      </c>
      <c r="BW9" s="147">
        <v>0</v>
      </c>
      <c r="BX9" s="147">
        <v>0</v>
      </c>
      <c r="BY9" s="147">
        <v>0</v>
      </c>
      <c r="BZ9" s="147">
        <v>0</v>
      </c>
      <c r="CA9" s="147">
        <v>0</v>
      </c>
      <c r="CB9" s="147">
        <v>0</v>
      </c>
      <c r="CC9" s="147">
        <v>0</v>
      </c>
      <c r="CD9" s="147">
        <v>0</v>
      </c>
      <c r="CE9" s="147">
        <v>0</v>
      </c>
      <c r="CF9" s="147">
        <v>0</v>
      </c>
      <c r="CG9" s="147">
        <v>0</v>
      </c>
      <c r="CH9" s="147">
        <v>0</v>
      </c>
      <c r="CI9" s="147">
        <v>0</v>
      </c>
      <c r="CJ9" s="147">
        <v>0</v>
      </c>
      <c r="CK9" s="147">
        <v>0</v>
      </c>
      <c r="CL9" s="147">
        <v>0</v>
      </c>
      <c r="CM9" s="147">
        <v>0</v>
      </c>
      <c r="CN9" s="147">
        <v>0</v>
      </c>
      <c r="CO9" s="147">
        <v>0</v>
      </c>
      <c r="CP9" s="147">
        <v>0</v>
      </c>
      <c r="CQ9" s="147">
        <v>0</v>
      </c>
      <c r="CR9" s="147">
        <v>0</v>
      </c>
      <c r="CS9" s="147">
        <v>0</v>
      </c>
      <c r="CT9" s="147">
        <v>0</v>
      </c>
      <c r="CU9" s="147">
        <v>0</v>
      </c>
      <c r="CV9" s="147">
        <v>0</v>
      </c>
      <c r="CW9" s="147">
        <v>0</v>
      </c>
      <c r="CX9" s="147">
        <v>0</v>
      </c>
      <c r="CY9" s="147">
        <v>0</v>
      </c>
      <c r="CZ9" s="147">
        <v>0</v>
      </c>
      <c r="DA9" s="147">
        <v>0</v>
      </c>
      <c r="DB9" s="147">
        <v>0</v>
      </c>
      <c r="DC9" s="147">
        <v>0</v>
      </c>
      <c r="DD9" s="147">
        <v>0</v>
      </c>
      <c r="DE9" s="147">
        <v>0</v>
      </c>
      <c r="DF9" s="147">
        <v>0</v>
      </c>
      <c r="DG9" s="147">
        <v>0</v>
      </c>
      <c r="DH9" s="147">
        <v>0</v>
      </c>
      <c r="DI9" s="147">
        <v>0</v>
      </c>
      <c r="DJ9" s="147">
        <v>0</v>
      </c>
      <c r="DK9" s="157">
        <v>0</v>
      </c>
    </row>
    <row r="10" s="89" customFormat="1" ht="18" customHeight="1" spans="1:115">
      <c r="A10" s="144" t="s">
        <v>95</v>
      </c>
      <c r="B10" s="144" t="s">
        <v>96</v>
      </c>
      <c r="C10" s="144" t="s">
        <v>97</v>
      </c>
      <c r="D10" s="144" t="s">
        <v>98</v>
      </c>
      <c r="E10" s="145" t="s">
        <v>99</v>
      </c>
      <c r="F10" s="146">
        <f t="shared" si="0"/>
        <v>2446580</v>
      </c>
      <c r="G10" s="147">
        <f t="shared" si="1"/>
        <v>2446580</v>
      </c>
      <c r="H10" s="148">
        <v>2446580</v>
      </c>
      <c r="I10" s="148">
        <v>0</v>
      </c>
      <c r="J10" s="147">
        <v>0</v>
      </c>
      <c r="K10" s="147">
        <v>1270827</v>
      </c>
      <c r="L10" s="147">
        <v>586896</v>
      </c>
      <c r="M10" s="147">
        <v>590004</v>
      </c>
      <c r="N10" s="147">
        <v>48908</v>
      </c>
      <c r="O10" s="147">
        <v>0</v>
      </c>
      <c r="P10" s="147">
        <v>25920</v>
      </c>
      <c r="Q10" s="147">
        <v>0</v>
      </c>
      <c r="R10" s="147">
        <v>0</v>
      </c>
      <c r="S10" s="147">
        <v>0</v>
      </c>
      <c r="T10" s="147">
        <v>0</v>
      </c>
      <c r="U10" s="147">
        <v>19099</v>
      </c>
      <c r="V10" s="147">
        <v>0</v>
      </c>
      <c r="W10" s="147">
        <v>0</v>
      </c>
      <c r="X10" s="147">
        <v>0</v>
      </c>
      <c r="Y10" s="147">
        <v>254400</v>
      </c>
      <c r="Z10" s="147">
        <v>36000</v>
      </c>
      <c r="AA10" s="147">
        <v>9000</v>
      </c>
      <c r="AB10" s="147">
        <v>4500</v>
      </c>
      <c r="AC10" s="147">
        <v>0</v>
      </c>
      <c r="AD10" s="147">
        <v>7200</v>
      </c>
      <c r="AE10" s="147">
        <v>7200</v>
      </c>
      <c r="AF10" s="147">
        <v>4500</v>
      </c>
      <c r="AG10" s="147">
        <v>0</v>
      </c>
      <c r="AH10" s="147">
        <v>0</v>
      </c>
      <c r="AI10" s="147">
        <v>36000</v>
      </c>
      <c r="AJ10" s="147">
        <v>0</v>
      </c>
      <c r="AK10" s="147">
        <v>18000</v>
      </c>
      <c r="AL10" s="147">
        <v>0</v>
      </c>
      <c r="AM10" s="147">
        <v>18000</v>
      </c>
      <c r="AN10" s="147">
        <v>4500</v>
      </c>
      <c r="AO10" s="147">
        <v>45000</v>
      </c>
      <c r="AP10" s="147">
        <v>0</v>
      </c>
      <c r="AQ10" s="147">
        <v>0</v>
      </c>
      <c r="AR10" s="147">
        <v>0</v>
      </c>
      <c r="AS10" s="147">
        <v>0</v>
      </c>
      <c r="AT10" s="147">
        <v>0</v>
      </c>
      <c r="AU10" s="147">
        <v>0</v>
      </c>
      <c r="AV10" s="147">
        <v>0</v>
      </c>
      <c r="AW10" s="147">
        <v>0</v>
      </c>
      <c r="AX10" s="147">
        <v>0</v>
      </c>
      <c r="AY10" s="147">
        <v>0</v>
      </c>
      <c r="AZ10" s="147">
        <v>64500</v>
      </c>
      <c r="BA10" s="147">
        <v>921353</v>
      </c>
      <c r="BB10" s="147">
        <v>0</v>
      </c>
      <c r="BC10" s="147">
        <v>0</v>
      </c>
      <c r="BD10" s="147">
        <v>0</v>
      </c>
      <c r="BE10" s="147">
        <v>0</v>
      </c>
      <c r="BF10" s="147">
        <v>30000</v>
      </c>
      <c r="BG10" s="147">
        <v>0</v>
      </c>
      <c r="BH10" s="147">
        <v>0</v>
      </c>
      <c r="BI10" s="147">
        <v>0</v>
      </c>
      <c r="BJ10" s="147">
        <v>0</v>
      </c>
      <c r="BK10" s="147">
        <v>0</v>
      </c>
      <c r="BL10" s="147">
        <v>0</v>
      </c>
      <c r="BM10" s="147">
        <v>891353</v>
      </c>
      <c r="BN10" s="147">
        <v>0</v>
      </c>
      <c r="BO10" s="147">
        <v>0</v>
      </c>
      <c r="BP10" s="147">
        <v>0</v>
      </c>
      <c r="BQ10" s="147">
        <v>0</v>
      </c>
      <c r="BR10" s="147">
        <v>0</v>
      </c>
      <c r="BS10" s="147">
        <v>0</v>
      </c>
      <c r="BT10" s="147">
        <v>0</v>
      </c>
      <c r="BU10" s="147">
        <v>0</v>
      </c>
      <c r="BV10" s="147">
        <v>0</v>
      </c>
      <c r="BW10" s="147">
        <v>0</v>
      </c>
      <c r="BX10" s="147">
        <v>0</v>
      </c>
      <c r="BY10" s="147">
        <v>0</v>
      </c>
      <c r="BZ10" s="147">
        <v>0</v>
      </c>
      <c r="CA10" s="147">
        <v>0</v>
      </c>
      <c r="CB10" s="147">
        <v>0</v>
      </c>
      <c r="CC10" s="147">
        <v>0</v>
      </c>
      <c r="CD10" s="147">
        <v>0</v>
      </c>
      <c r="CE10" s="147">
        <v>0</v>
      </c>
      <c r="CF10" s="147">
        <v>0</v>
      </c>
      <c r="CG10" s="147">
        <v>0</v>
      </c>
      <c r="CH10" s="147">
        <v>0</v>
      </c>
      <c r="CI10" s="147">
        <v>0</v>
      </c>
      <c r="CJ10" s="147">
        <v>0</v>
      </c>
      <c r="CK10" s="147">
        <v>0</v>
      </c>
      <c r="CL10" s="147">
        <v>0</v>
      </c>
      <c r="CM10" s="147">
        <v>0</v>
      </c>
      <c r="CN10" s="147">
        <v>0</v>
      </c>
      <c r="CO10" s="147">
        <v>0</v>
      </c>
      <c r="CP10" s="147">
        <v>0</v>
      </c>
      <c r="CQ10" s="147">
        <v>0</v>
      </c>
      <c r="CR10" s="147">
        <v>0</v>
      </c>
      <c r="CS10" s="147">
        <v>0</v>
      </c>
      <c r="CT10" s="147">
        <v>0</v>
      </c>
      <c r="CU10" s="147">
        <v>0</v>
      </c>
      <c r="CV10" s="147">
        <v>0</v>
      </c>
      <c r="CW10" s="147">
        <v>0</v>
      </c>
      <c r="CX10" s="147">
        <v>0</v>
      </c>
      <c r="CY10" s="147">
        <v>0</v>
      </c>
      <c r="CZ10" s="147">
        <v>0</v>
      </c>
      <c r="DA10" s="147">
        <v>0</v>
      </c>
      <c r="DB10" s="147">
        <v>0</v>
      </c>
      <c r="DC10" s="147">
        <v>0</v>
      </c>
      <c r="DD10" s="147">
        <v>0</v>
      </c>
      <c r="DE10" s="147">
        <v>0</v>
      </c>
      <c r="DF10" s="147">
        <v>0</v>
      </c>
      <c r="DG10" s="147">
        <v>0</v>
      </c>
      <c r="DH10" s="147">
        <v>0</v>
      </c>
      <c r="DI10" s="147">
        <v>0</v>
      </c>
      <c r="DJ10" s="147">
        <v>0</v>
      </c>
      <c r="DK10" s="157">
        <v>0</v>
      </c>
    </row>
    <row r="11" s="89" customFormat="1" ht="18" customHeight="1" spans="1:115">
      <c r="A11" s="144" t="s">
        <v>95</v>
      </c>
      <c r="B11" s="144" t="s">
        <v>102</v>
      </c>
      <c r="C11" s="144" t="s">
        <v>97</v>
      </c>
      <c r="D11" s="144" t="s">
        <v>98</v>
      </c>
      <c r="E11" s="145" t="s">
        <v>103</v>
      </c>
      <c r="F11" s="146">
        <f t="shared" si="0"/>
        <v>275669</v>
      </c>
      <c r="G11" s="147">
        <f t="shared" si="1"/>
        <v>275669</v>
      </c>
      <c r="H11" s="148">
        <v>275669</v>
      </c>
      <c r="I11" s="148">
        <v>0</v>
      </c>
      <c r="J11" s="147">
        <v>0</v>
      </c>
      <c r="K11" s="147">
        <v>243269</v>
      </c>
      <c r="L11" s="147">
        <v>116988</v>
      </c>
      <c r="M11" s="147">
        <v>112944</v>
      </c>
      <c r="N11" s="147">
        <v>9749</v>
      </c>
      <c r="O11" s="147">
        <v>0</v>
      </c>
      <c r="P11" s="147">
        <v>0</v>
      </c>
      <c r="Q11" s="147">
        <v>0</v>
      </c>
      <c r="R11" s="147">
        <v>0</v>
      </c>
      <c r="S11" s="147">
        <v>0</v>
      </c>
      <c r="T11" s="147">
        <v>0</v>
      </c>
      <c r="U11" s="147">
        <v>3588</v>
      </c>
      <c r="V11" s="147">
        <v>0</v>
      </c>
      <c r="W11" s="147">
        <v>0</v>
      </c>
      <c r="X11" s="147">
        <v>0</v>
      </c>
      <c r="Y11" s="147">
        <v>32400</v>
      </c>
      <c r="Z11" s="147">
        <v>10800</v>
      </c>
      <c r="AA11" s="147">
        <v>0</v>
      </c>
      <c r="AB11" s="147">
        <v>0</v>
      </c>
      <c r="AC11" s="147">
        <v>0</v>
      </c>
      <c r="AD11" s="147">
        <v>1800</v>
      </c>
      <c r="AE11" s="147">
        <v>1800</v>
      </c>
      <c r="AF11" s="147">
        <v>2700</v>
      </c>
      <c r="AG11" s="147">
        <v>0</v>
      </c>
      <c r="AH11" s="147">
        <v>0</v>
      </c>
      <c r="AI11" s="147">
        <v>9000</v>
      </c>
      <c r="AJ11" s="147">
        <v>0</v>
      </c>
      <c r="AK11" s="147">
        <v>0</v>
      </c>
      <c r="AL11" s="147">
        <v>0</v>
      </c>
      <c r="AM11" s="147">
        <v>0</v>
      </c>
      <c r="AN11" s="147">
        <v>4500</v>
      </c>
      <c r="AO11" s="147">
        <v>0</v>
      </c>
      <c r="AP11" s="147">
        <v>0</v>
      </c>
      <c r="AQ11" s="147">
        <v>0</v>
      </c>
      <c r="AR11" s="147">
        <v>0</v>
      </c>
      <c r="AS11" s="147">
        <v>0</v>
      </c>
      <c r="AT11" s="147">
        <v>0</v>
      </c>
      <c r="AU11" s="147">
        <v>0</v>
      </c>
      <c r="AV11" s="147">
        <v>0</v>
      </c>
      <c r="AW11" s="147">
        <v>0</v>
      </c>
      <c r="AX11" s="147">
        <v>0</v>
      </c>
      <c r="AY11" s="147">
        <v>0</v>
      </c>
      <c r="AZ11" s="147">
        <v>1800</v>
      </c>
      <c r="BA11" s="147">
        <v>0</v>
      </c>
      <c r="BB11" s="147">
        <v>0</v>
      </c>
      <c r="BC11" s="147">
        <v>0</v>
      </c>
      <c r="BD11" s="147">
        <v>0</v>
      </c>
      <c r="BE11" s="147">
        <v>0</v>
      </c>
      <c r="BF11" s="147">
        <v>0</v>
      </c>
      <c r="BG11" s="147">
        <v>0</v>
      </c>
      <c r="BH11" s="147">
        <v>0</v>
      </c>
      <c r="BI11" s="147">
        <v>0</v>
      </c>
      <c r="BJ11" s="147">
        <v>0</v>
      </c>
      <c r="BK11" s="147">
        <v>0</v>
      </c>
      <c r="BL11" s="147">
        <v>0</v>
      </c>
      <c r="BM11" s="147">
        <v>0</v>
      </c>
      <c r="BN11" s="147">
        <v>0</v>
      </c>
      <c r="BO11" s="147">
        <v>0</v>
      </c>
      <c r="BP11" s="147">
        <v>0</v>
      </c>
      <c r="BQ11" s="147">
        <v>0</v>
      </c>
      <c r="BR11" s="147">
        <v>0</v>
      </c>
      <c r="BS11" s="147">
        <v>0</v>
      </c>
      <c r="BT11" s="147">
        <v>0</v>
      </c>
      <c r="BU11" s="147">
        <v>0</v>
      </c>
      <c r="BV11" s="147">
        <v>0</v>
      </c>
      <c r="BW11" s="147">
        <v>0</v>
      </c>
      <c r="BX11" s="147">
        <v>0</v>
      </c>
      <c r="BY11" s="147">
        <v>0</v>
      </c>
      <c r="BZ11" s="147">
        <v>0</v>
      </c>
      <c r="CA11" s="147">
        <v>0</v>
      </c>
      <c r="CB11" s="147">
        <v>0</v>
      </c>
      <c r="CC11" s="147">
        <v>0</v>
      </c>
      <c r="CD11" s="147">
        <v>0</v>
      </c>
      <c r="CE11" s="147">
        <v>0</v>
      </c>
      <c r="CF11" s="147">
        <v>0</v>
      </c>
      <c r="CG11" s="147">
        <v>0</v>
      </c>
      <c r="CH11" s="147">
        <v>0</v>
      </c>
      <c r="CI11" s="147">
        <v>0</v>
      </c>
      <c r="CJ11" s="147">
        <v>0</v>
      </c>
      <c r="CK11" s="147">
        <v>0</v>
      </c>
      <c r="CL11" s="147">
        <v>0</v>
      </c>
      <c r="CM11" s="147">
        <v>0</v>
      </c>
      <c r="CN11" s="147">
        <v>0</v>
      </c>
      <c r="CO11" s="147">
        <v>0</v>
      </c>
      <c r="CP11" s="147">
        <v>0</v>
      </c>
      <c r="CQ11" s="147">
        <v>0</v>
      </c>
      <c r="CR11" s="147">
        <v>0</v>
      </c>
      <c r="CS11" s="147">
        <v>0</v>
      </c>
      <c r="CT11" s="147">
        <v>0</v>
      </c>
      <c r="CU11" s="147">
        <v>0</v>
      </c>
      <c r="CV11" s="147">
        <v>0</v>
      </c>
      <c r="CW11" s="147">
        <v>0</v>
      </c>
      <c r="CX11" s="147">
        <v>0</v>
      </c>
      <c r="CY11" s="147">
        <v>0</v>
      </c>
      <c r="CZ11" s="147">
        <v>0</v>
      </c>
      <c r="DA11" s="147">
        <v>0</v>
      </c>
      <c r="DB11" s="147">
        <v>0</v>
      </c>
      <c r="DC11" s="147">
        <v>0</v>
      </c>
      <c r="DD11" s="147">
        <v>0</v>
      </c>
      <c r="DE11" s="147">
        <v>0</v>
      </c>
      <c r="DF11" s="147">
        <v>0</v>
      </c>
      <c r="DG11" s="147">
        <v>0</v>
      </c>
      <c r="DH11" s="147">
        <v>0</v>
      </c>
      <c r="DI11" s="147">
        <v>0</v>
      </c>
      <c r="DJ11" s="147">
        <v>0</v>
      </c>
      <c r="DK11" s="157">
        <v>0</v>
      </c>
    </row>
    <row r="12" s="89" customFormat="1" ht="18" customHeight="1" spans="1:115">
      <c r="A12" s="144" t="s">
        <v>104</v>
      </c>
      <c r="B12" s="144" t="s">
        <v>97</v>
      </c>
      <c r="C12" s="144" t="s">
        <v>105</v>
      </c>
      <c r="D12" s="144" t="s">
        <v>98</v>
      </c>
      <c r="E12" s="145" t="s">
        <v>106</v>
      </c>
      <c r="F12" s="146">
        <f t="shared" si="0"/>
        <v>203500</v>
      </c>
      <c r="G12" s="147">
        <f t="shared" si="1"/>
        <v>203500</v>
      </c>
      <c r="H12" s="148">
        <v>203500</v>
      </c>
      <c r="I12" s="148">
        <v>0</v>
      </c>
      <c r="J12" s="147">
        <v>0</v>
      </c>
      <c r="K12" s="147">
        <v>171100</v>
      </c>
      <c r="L12" s="147">
        <v>84840</v>
      </c>
      <c r="M12" s="147">
        <v>9864</v>
      </c>
      <c r="N12" s="147">
        <v>0</v>
      </c>
      <c r="O12" s="147">
        <v>0</v>
      </c>
      <c r="P12" s="147">
        <v>72555</v>
      </c>
      <c r="Q12" s="147">
        <v>0</v>
      </c>
      <c r="R12" s="147">
        <v>0</v>
      </c>
      <c r="S12" s="147">
        <v>0</v>
      </c>
      <c r="T12" s="147">
        <v>0</v>
      </c>
      <c r="U12" s="147">
        <v>3841</v>
      </c>
      <c r="V12" s="147">
        <v>0</v>
      </c>
      <c r="W12" s="147">
        <v>0</v>
      </c>
      <c r="X12" s="147">
        <v>0</v>
      </c>
      <c r="Y12" s="147">
        <v>32400</v>
      </c>
      <c r="Z12" s="147">
        <v>11700</v>
      </c>
      <c r="AA12" s="147">
        <v>4500</v>
      </c>
      <c r="AB12" s="147">
        <v>0</v>
      </c>
      <c r="AC12" s="147">
        <v>0</v>
      </c>
      <c r="AD12" s="147">
        <v>900</v>
      </c>
      <c r="AE12" s="147">
        <v>900</v>
      </c>
      <c r="AF12" s="147">
        <v>900</v>
      </c>
      <c r="AG12" s="147">
        <v>0</v>
      </c>
      <c r="AH12" s="147">
        <v>0</v>
      </c>
      <c r="AI12" s="147">
        <v>10800</v>
      </c>
      <c r="AJ12" s="147">
        <v>0</v>
      </c>
      <c r="AK12" s="147">
        <v>0</v>
      </c>
      <c r="AL12" s="147">
        <v>0</v>
      </c>
      <c r="AM12" s="147">
        <v>0</v>
      </c>
      <c r="AN12" s="147">
        <v>0</v>
      </c>
      <c r="AO12" s="147">
        <v>0</v>
      </c>
      <c r="AP12" s="147">
        <v>0</v>
      </c>
      <c r="AQ12" s="147">
        <v>0</v>
      </c>
      <c r="AR12" s="147">
        <v>0</v>
      </c>
      <c r="AS12" s="147">
        <v>0</v>
      </c>
      <c r="AT12" s="147">
        <v>0</v>
      </c>
      <c r="AU12" s="147">
        <v>0</v>
      </c>
      <c r="AV12" s="147">
        <v>0</v>
      </c>
      <c r="AW12" s="147">
        <v>0</v>
      </c>
      <c r="AX12" s="147">
        <v>0</v>
      </c>
      <c r="AY12" s="147">
        <v>0</v>
      </c>
      <c r="AZ12" s="147">
        <v>2700</v>
      </c>
      <c r="BA12" s="147">
        <v>0</v>
      </c>
      <c r="BB12" s="147">
        <v>0</v>
      </c>
      <c r="BC12" s="147">
        <v>0</v>
      </c>
      <c r="BD12" s="147">
        <v>0</v>
      </c>
      <c r="BE12" s="147">
        <v>0</v>
      </c>
      <c r="BF12" s="147">
        <v>0</v>
      </c>
      <c r="BG12" s="147">
        <v>0</v>
      </c>
      <c r="BH12" s="147">
        <v>0</v>
      </c>
      <c r="BI12" s="147">
        <v>0</v>
      </c>
      <c r="BJ12" s="147">
        <v>0</v>
      </c>
      <c r="BK12" s="147">
        <v>0</v>
      </c>
      <c r="BL12" s="147">
        <v>0</v>
      </c>
      <c r="BM12" s="147">
        <v>0</v>
      </c>
      <c r="BN12" s="147">
        <v>0</v>
      </c>
      <c r="BO12" s="147">
        <v>0</v>
      </c>
      <c r="BP12" s="147">
        <v>0</v>
      </c>
      <c r="BQ12" s="147">
        <v>0</v>
      </c>
      <c r="BR12" s="147">
        <v>0</v>
      </c>
      <c r="BS12" s="147">
        <v>0</v>
      </c>
      <c r="BT12" s="147">
        <v>0</v>
      </c>
      <c r="BU12" s="147">
        <v>0</v>
      </c>
      <c r="BV12" s="147">
        <v>0</v>
      </c>
      <c r="BW12" s="147">
        <v>0</v>
      </c>
      <c r="BX12" s="147">
        <v>0</v>
      </c>
      <c r="BY12" s="147">
        <v>0</v>
      </c>
      <c r="BZ12" s="147">
        <v>0</v>
      </c>
      <c r="CA12" s="147">
        <v>0</v>
      </c>
      <c r="CB12" s="147">
        <v>0</v>
      </c>
      <c r="CC12" s="147">
        <v>0</v>
      </c>
      <c r="CD12" s="147">
        <v>0</v>
      </c>
      <c r="CE12" s="147">
        <v>0</v>
      </c>
      <c r="CF12" s="147">
        <v>0</v>
      </c>
      <c r="CG12" s="147">
        <v>0</v>
      </c>
      <c r="CH12" s="147">
        <v>0</v>
      </c>
      <c r="CI12" s="147">
        <v>0</v>
      </c>
      <c r="CJ12" s="147">
        <v>0</v>
      </c>
      <c r="CK12" s="147">
        <v>0</v>
      </c>
      <c r="CL12" s="147">
        <v>0</v>
      </c>
      <c r="CM12" s="147">
        <v>0</v>
      </c>
      <c r="CN12" s="147">
        <v>0</v>
      </c>
      <c r="CO12" s="147">
        <v>0</v>
      </c>
      <c r="CP12" s="147">
        <v>0</v>
      </c>
      <c r="CQ12" s="147">
        <v>0</v>
      </c>
      <c r="CR12" s="147">
        <v>0</v>
      </c>
      <c r="CS12" s="147">
        <v>0</v>
      </c>
      <c r="CT12" s="147">
        <v>0</v>
      </c>
      <c r="CU12" s="147">
        <v>0</v>
      </c>
      <c r="CV12" s="147">
        <v>0</v>
      </c>
      <c r="CW12" s="147">
        <v>0</v>
      </c>
      <c r="CX12" s="147">
        <v>0</v>
      </c>
      <c r="CY12" s="147">
        <v>0</v>
      </c>
      <c r="CZ12" s="147">
        <v>0</v>
      </c>
      <c r="DA12" s="147">
        <v>0</v>
      </c>
      <c r="DB12" s="147">
        <v>0</v>
      </c>
      <c r="DC12" s="147">
        <v>0</v>
      </c>
      <c r="DD12" s="147">
        <v>0</v>
      </c>
      <c r="DE12" s="147">
        <v>0</v>
      </c>
      <c r="DF12" s="147">
        <v>0</v>
      </c>
      <c r="DG12" s="147">
        <v>0</v>
      </c>
      <c r="DH12" s="147">
        <v>0</v>
      </c>
      <c r="DI12" s="147">
        <v>0</v>
      </c>
      <c r="DJ12" s="147">
        <v>0</v>
      </c>
      <c r="DK12" s="157">
        <v>0</v>
      </c>
    </row>
    <row r="13" s="89" customFormat="1" ht="18" customHeight="1" spans="1:115">
      <c r="A13" s="144" t="s">
        <v>104</v>
      </c>
      <c r="B13" s="144" t="s">
        <v>107</v>
      </c>
      <c r="C13" s="144" t="s">
        <v>108</v>
      </c>
      <c r="D13" s="144" t="s">
        <v>98</v>
      </c>
      <c r="E13" s="145" t="s">
        <v>109</v>
      </c>
      <c r="F13" s="146">
        <f t="shared" si="0"/>
        <v>145279</v>
      </c>
      <c r="G13" s="147">
        <f t="shared" si="1"/>
        <v>145279</v>
      </c>
      <c r="H13" s="148">
        <v>145279</v>
      </c>
      <c r="I13" s="148">
        <v>0</v>
      </c>
      <c r="J13" s="147">
        <v>0</v>
      </c>
      <c r="K13" s="147">
        <v>123679</v>
      </c>
      <c r="L13" s="147">
        <v>65184</v>
      </c>
      <c r="M13" s="147">
        <v>6576</v>
      </c>
      <c r="N13" s="147">
        <v>0</v>
      </c>
      <c r="O13" s="147">
        <v>0</v>
      </c>
      <c r="P13" s="147">
        <v>49132</v>
      </c>
      <c r="Q13" s="147">
        <v>0</v>
      </c>
      <c r="R13" s="147">
        <v>0</v>
      </c>
      <c r="S13" s="147">
        <v>0</v>
      </c>
      <c r="T13" s="147">
        <v>0</v>
      </c>
      <c r="U13" s="147">
        <v>2787</v>
      </c>
      <c r="V13" s="147">
        <v>0</v>
      </c>
      <c r="W13" s="147">
        <v>0</v>
      </c>
      <c r="X13" s="147">
        <v>0</v>
      </c>
      <c r="Y13" s="147">
        <v>21600</v>
      </c>
      <c r="Z13" s="147">
        <v>8100</v>
      </c>
      <c r="AA13" s="147">
        <v>900</v>
      </c>
      <c r="AB13" s="147">
        <v>0</v>
      </c>
      <c r="AC13" s="147">
        <v>0</v>
      </c>
      <c r="AD13" s="147">
        <v>900</v>
      </c>
      <c r="AE13" s="147">
        <v>900</v>
      </c>
      <c r="AF13" s="147">
        <v>0</v>
      </c>
      <c r="AG13" s="147">
        <v>0</v>
      </c>
      <c r="AH13" s="147">
        <v>0</v>
      </c>
      <c r="AI13" s="147">
        <v>9000</v>
      </c>
      <c r="AJ13" s="147">
        <v>0</v>
      </c>
      <c r="AK13" s="147">
        <v>0</v>
      </c>
      <c r="AL13" s="147">
        <v>0</v>
      </c>
      <c r="AM13" s="147">
        <v>0</v>
      </c>
      <c r="AN13" s="147">
        <v>0</v>
      </c>
      <c r="AO13" s="147">
        <v>0</v>
      </c>
      <c r="AP13" s="147">
        <v>0</v>
      </c>
      <c r="AQ13" s="147">
        <v>0</v>
      </c>
      <c r="AR13" s="147">
        <v>0</v>
      </c>
      <c r="AS13" s="147">
        <v>0</v>
      </c>
      <c r="AT13" s="147">
        <v>0</v>
      </c>
      <c r="AU13" s="147">
        <v>0</v>
      </c>
      <c r="AV13" s="147">
        <v>0</v>
      </c>
      <c r="AW13" s="147">
        <v>0</v>
      </c>
      <c r="AX13" s="147">
        <v>0</v>
      </c>
      <c r="AY13" s="147">
        <v>0</v>
      </c>
      <c r="AZ13" s="147">
        <v>1800</v>
      </c>
      <c r="BA13" s="147">
        <v>0</v>
      </c>
      <c r="BB13" s="147">
        <v>0</v>
      </c>
      <c r="BC13" s="147">
        <v>0</v>
      </c>
      <c r="BD13" s="147">
        <v>0</v>
      </c>
      <c r="BE13" s="147">
        <v>0</v>
      </c>
      <c r="BF13" s="147">
        <v>0</v>
      </c>
      <c r="BG13" s="147">
        <v>0</v>
      </c>
      <c r="BH13" s="147">
        <v>0</v>
      </c>
      <c r="BI13" s="147">
        <v>0</v>
      </c>
      <c r="BJ13" s="147">
        <v>0</v>
      </c>
      <c r="BK13" s="147">
        <v>0</v>
      </c>
      <c r="BL13" s="147">
        <v>0</v>
      </c>
      <c r="BM13" s="147">
        <v>0</v>
      </c>
      <c r="BN13" s="147">
        <v>0</v>
      </c>
      <c r="BO13" s="147">
        <v>0</v>
      </c>
      <c r="BP13" s="147">
        <v>0</v>
      </c>
      <c r="BQ13" s="147">
        <v>0</v>
      </c>
      <c r="BR13" s="147">
        <v>0</v>
      </c>
      <c r="BS13" s="147">
        <v>0</v>
      </c>
      <c r="BT13" s="147">
        <v>0</v>
      </c>
      <c r="BU13" s="147">
        <v>0</v>
      </c>
      <c r="BV13" s="147">
        <v>0</v>
      </c>
      <c r="BW13" s="147">
        <v>0</v>
      </c>
      <c r="BX13" s="147">
        <v>0</v>
      </c>
      <c r="BY13" s="147">
        <v>0</v>
      </c>
      <c r="BZ13" s="147">
        <v>0</v>
      </c>
      <c r="CA13" s="147">
        <v>0</v>
      </c>
      <c r="CB13" s="147">
        <v>0</v>
      </c>
      <c r="CC13" s="147">
        <v>0</v>
      </c>
      <c r="CD13" s="147">
        <v>0</v>
      </c>
      <c r="CE13" s="147">
        <v>0</v>
      </c>
      <c r="CF13" s="147">
        <v>0</v>
      </c>
      <c r="CG13" s="147">
        <v>0</v>
      </c>
      <c r="CH13" s="147">
        <v>0</v>
      </c>
      <c r="CI13" s="147">
        <v>0</v>
      </c>
      <c r="CJ13" s="147">
        <v>0</v>
      </c>
      <c r="CK13" s="147">
        <v>0</v>
      </c>
      <c r="CL13" s="147">
        <v>0</v>
      </c>
      <c r="CM13" s="147">
        <v>0</v>
      </c>
      <c r="CN13" s="147">
        <v>0</v>
      </c>
      <c r="CO13" s="147">
        <v>0</v>
      </c>
      <c r="CP13" s="147">
        <v>0</v>
      </c>
      <c r="CQ13" s="147">
        <v>0</v>
      </c>
      <c r="CR13" s="147">
        <v>0</v>
      </c>
      <c r="CS13" s="147">
        <v>0</v>
      </c>
      <c r="CT13" s="147">
        <v>0</v>
      </c>
      <c r="CU13" s="147">
        <v>0</v>
      </c>
      <c r="CV13" s="147">
        <v>0</v>
      </c>
      <c r="CW13" s="147">
        <v>0</v>
      </c>
      <c r="CX13" s="147">
        <v>0</v>
      </c>
      <c r="CY13" s="147">
        <v>0</v>
      </c>
      <c r="CZ13" s="147">
        <v>0</v>
      </c>
      <c r="DA13" s="147">
        <v>0</v>
      </c>
      <c r="DB13" s="147">
        <v>0</v>
      </c>
      <c r="DC13" s="147">
        <v>0</v>
      </c>
      <c r="DD13" s="147">
        <v>0</v>
      </c>
      <c r="DE13" s="147">
        <v>0</v>
      </c>
      <c r="DF13" s="147">
        <v>0</v>
      </c>
      <c r="DG13" s="147">
        <v>0</v>
      </c>
      <c r="DH13" s="147">
        <v>0</v>
      </c>
      <c r="DI13" s="147">
        <v>0</v>
      </c>
      <c r="DJ13" s="147">
        <v>0</v>
      </c>
      <c r="DK13" s="157">
        <v>0</v>
      </c>
    </row>
    <row r="14" s="89" customFormat="1" ht="18" customHeight="1" spans="1:115">
      <c r="A14" s="144" t="s">
        <v>110</v>
      </c>
      <c r="B14" s="144" t="s">
        <v>111</v>
      </c>
      <c r="C14" s="144" t="s">
        <v>111</v>
      </c>
      <c r="D14" s="144" t="s">
        <v>98</v>
      </c>
      <c r="E14" s="145" t="s">
        <v>112</v>
      </c>
      <c r="F14" s="146">
        <f t="shared" si="0"/>
        <v>385164</v>
      </c>
      <c r="G14" s="147">
        <f t="shared" si="1"/>
        <v>385164</v>
      </c>
      <c r="H14" s="148">
        <v>385164</v>
      </c>
      <c r="I14" s="148">
        <v>0</v>
      </c>
      <c r="J14" s="147">
        <v>0</v>
      </c>
      <c r="K14" s="147">
        <v>385164</v>
      </c>
      <c r="L14" s="147">
        <v>0</v>
      </c>
      <c r="M14" s="147">
        <v>0</v>
      </c>
      <c r="N14" s="147">
        <v>0</v>
      </c>
      <c r="O14" s="147">
        <v>0</v>
      </c>
      <c r="P14" s="147">
        <v>0</v>
      </c>
      <c r="Q14" s="147">
        <v>385164</v>
      </c>
      <c r="R14" s="147">
        <v>0</v>
      </c>
      <c r="S14" s="147">
        <v>0</v>
      </c>
      <c r="T14" s="147">
        <v>0</v>
      </c>
      <c r="U14" s="147">
        <v>0</v>
      </c>
      <c r="V14" s="147">
        <v>0</v>
      </c>
      <c r="W14" s="147">
        <v>0</v>
      </c>
      <c r="X14" s="147">
        <v>0</v>
      </c>
      <c r="Y14" s="147">
        <v>0</v>
      </c>
      <c r="Z14" s="147">
        <v>0</v>
      </c>
      <c r="AA14" s="147">
        <v>0</v>
      </c>
      <c r="AB14" s="147">
        <v>0</v>
      </c>
      <c r="AC14" s="147">
        <v>0</v>
      </c>
      <c r="AD14" s="147">
        <v>0</v>
      </c>
      <c r="AE14" s="147">
        <v>0</v>
      </c>
      <c r="AF14" s="147">
        <v>0</v>
      </c>
      <c r="AG14" s="147">
        <v>0</v>
      </c>
      <c r="AH14" s="147">
        <v>0</v>
      </c>
      <c r="AI14" s="147">
        <v>0</v>
      </c>
      <c r="AJ14" s="147">
        <v>0</v>
      </c>
      <c r="AK14" s="147">
        <v>0</v>
      </c>
      <c r="AL14" s="147">
        <v>0</v>
      </c>
      <c r="AM14" s="147">
        <v>0</v>
      </c>
      <c r="AN14" s="147">
        <v>0</v>
      </c>
      <c r="AO14" s="147">
        <v>0</v>
      </c>
      <c r="AP14" s="147">
        <v>0</v>
      </c>
      <c r="AQ14" s="147">
        <v>0</v>
      </c>
      <c r="AR14" s="147">
        <v>0</v>
      </c>
      <c r="AS14" s="147">
        <v>0</v>
      </c>
      <c r="AT14" s="147">
        <v>0</v>
      </c>
      <c r="AU14" s="147">
        <v>0</v>
      </c>
      <c r="AV14" s="147">
        <v>0</v>
      </c>
      <c r="AW14" s="147">
        <v>0</v>
      </c>
      <c r="AX14" s="147">
        <v>0</v>
      </c>
      <c r="AY14" s="147">
        <v>0</v>
      </c>
      <c r="AZ14" s="147">
        <v>0</v>
      </c>
      <c r="BA14" s="147">
        <v>0</v>
      </c>
      <c r="BB14" s="147">
        <v>0</v>
      </c>
      <c r="BC14" s="147">
        <v>0</v>
      </c>
      <c r="BD14" s="147">
        <v>0</v>
      </c>
      <c r="BE14" s="147">
        <v>0</v>
      </c>
      <c r="BF14" s="147">
        <v>0</v>
      </c>
      <c r="BG14" s="147">
        <v>0</v>
      </c>
      <c r="BH14" s="147">
        <v>0</v>
      </c>
      <c r="BI14" s="147">
        <v>0</v>
      </c>
      <c r="BJ14" s="147">
        <v>0</v>
      </c>
      <c r="BK14" s="147">
        <v>0</v>
      </c>
      <c r="BL14" s="147">
        <v>0</v>
      </c>
      <c r="BM14" s="147">
        <v>0</v>
      </c>
      <c r="BN14" s="147">
        <v>0</v>
      </c>
      <c r="BO14" s="147">
        <v>0</v>
      </c>
      <c r="BP14" s="147">
        <v>0</v>
      </c>
      <c r="BQ14" s="147">
        <v>0</v>
      </c>
      <c r="BR14" s="147">
        <v>0</v>
      </c>
      <c r="BS14" s="147">
        <v>0</v>
      </c>
      <c r="BT14" s="147">
        <v>0</v>
      </c>
      <c r="BU14" s="147">
        <v>0</v>
      </c>
      <c r="BV14" s="147">
        <v>0</v>
      </c>
      <c r="BW14" s="147">
        <v>0</v>
      </c>
      <c r="BX14" s="147">
        <v>0</v>
      </c>
      <c r="BY14" s="147">
        <v>0</v>
      </c>
      <c r="BZ14" s="147">
        <v>0</v>
      </c>
      <c r="CA14" s="147">
        <v>0</v>
      </c>
      <c r="CB14" s="147">
        <v>0</v>
      </c>
      <c r="CC14" s="147">
        <v>0</v>
      </c>
      <c r="CD14" s="147">
        <v>0</v>
      </c>
      <c r="CE14" s="147">
        <v>0</v>
      </c>
      <c r="CF14" s="147">
        <v>0</v>
      </c>
      <c r="CG14" s="147">
        <v>0</v>
      </c>
      <c r="CH14" s="147">
        <v>0</v>
      </c>
      <c r="CI14" s="147">
        <v>0</v>
      </c>
      <c r="CJ14" s="147">
        <v>0</v>
      </c>
      <c r="CK14" s="147">
        <v>0</v>
      </c>
      <c r="CL14" s="147">
        <v>0</v>
      </c>
      <c r="CM14" s="147">
        <v>0</v>
      </c>
      <c r="CN14" s="147">
        <v>0</v>
      </c>
      <c r="CO14" s="147">
        <v>0</v>
      </c>
      <c r="CP14" s="147">
        <v>0</v>
      </c>
      <c r="CQ14" s="147">
        <v>0</v>
      </c>
      <c r="CR14" s="147">
        <v>0</v>
      </c>
      <c r="CS14" s="147">
        <v>0</v>
      </c>
      <c r="CT14" s="147">
        <v>0</v>
      </c>
      <c r="CU14" s="147">
        <v>0</v>
      </c>
      <c r="CV14" s="147">
        <v>0</v>
      </c>
      <c r="CW14" s="147">
        <v>0</v>
      </c>
      <c r="CX14" s="147">
        <v>0</v>
      </c>
      <c r="CY14" s="147">
        <v>0</v>
      </c>
      <c r="CZ14" s="147">
        <v>0</v>
      </c>
      <c r="DA14" s="147">
        <v>0</v>
      </c>
      <c r="DB14" s="147">
        <v>0</v>
      </c>
      <c r="DC14" s="147">
        <v>0</v>
      </c>
      <c r="DD14" s="147">
        <v>0</v>
      </c>
      <c r="DE14" s="147">
        <v>0</v>
      </c>
      <c r="DF14" s="147">
        <v>0</v>
      </c>
      <c r="DG14" s="147">
        <v>0</v>
      </c>
      <c r="DH14" s="147">
        <v>0</v>
      </c>
      <c r="DI14" s="147">
        <v>0</v>
      </c>
      <c r="DJ14" s="147">
        <v>0</v>
      </c>
      <c r="DK14" s="157">
        <v>0</v>
      </c>
    </row>
    <row r="15" s="89" customFormat="1" ht="18" customHeight="1" spans="1:115">
      <c r="A15" s="144" t="s">
        <v>113</v>
      </c>
      <c r="B15" s="144" t="s">
        <v>114</v>
      </c>
      <c r="C15" s="144" t="s">
        <v>115</v>
      </c>
      <c r="D15" s="144" t="s">
        <v>98</v>
      </c>
      <c r="E15" s="145" t="s">
        <v>116</v>
      </c>
      <c r="F15" s="146">
        <f t="shared" si="0"/>
        <v>73825</v>
      </c>
      <c r="G15" s="147">
        <f t="shared" si="1"/>
        <v>73825</v>
      </c>
      <c r="H15" s="148">
        <v>73825</v>
      </c>
      <c r="I15" s="148">
        <v>0</v>
      </c>
      <c r="J15" s="147">
        <v>0</v>
      </c>
      <c r="K15" s="147">
        <v>63025</v>
      </c>
      <c r="L15" s="147">
        <v>33840</v>
      </c>
      <c r="M15" s="147">
        <v>3288</v>
      </c>
      <c r="N15" s="147">
        <v>0</v>
      </c>
      <c r="O15" s="147">
        <v>0</v>
      </c>
      <c r="P15" s="147">
        <v>24476</v>
      </c>
      <c r="Q15" s="147">
        <v>0</v>
      </c>
      <c r="R15" s="147">
        <v>0</v>
      </c>
      <c r="S15" s="147">
        <v>0</v>
      </c>
      <c r="T15" s="147">
        <v>0</v>
      </c>
      <c r="U15" s="147">
        <v>1421</v>
      </c>
      <c r="V15" s="147">
        <v>0</v>
      </c>
      <c r="W15" s="147">
        <v>0</v>
      </c>
      <c r="X15" s="147">
        <v>0</v>
      </c>
      <c r="Y15" s="147">
        <v>10800</v>
      </c>
      <c r="Z15" s="147">
        <v>3600</v>
      </c>
      <c r="AA15" s="147">
        <v>1800</v>
      </c>
      <c r="AB15" s="147">
        <v>0</v>
      </c>
      <c r="AC15" s="147">
        <v>0</v>
      </c>
      <c r="AD15" s="147">
        <v>0</v>
      </c>
      <c r="AE15" s="147">
        <v>0</v>
      </c>
      <c r="AF15" s="147">
        <v>0</v>
      </c>
      <c r="AG15" s="147">
        <v>0</v>
      </c>
      <c r="AH15" s="147">
        <v>0</v>
      </c>
      <c r="AI15" s="147">
        <v>3600</v>
      </c>
      <c r="AJ15" s="147">
        <v>0</v>
      </c>
      <c r="AK15" s="147">
        <v>0</v>
      </c>
      <c r="AL15" s="147">
        <v>0</v>
      </c>
      <c r="AM15" s="147">
        <v>0</v>
      </c>
      <c r="AN15" s="147">
        <v>0</v>
      </c>
      <c r="AO15" s="147">
        <v>0</v>
      </c>
      <c r="AP15" s="147">
        <v>0</v>
      </c>
      <c r="AQ15" s="147">
        <v>0</v>
      </c>
      <c r="AR15" s="147">
        <v>0</v>
      </c>
      <c r="AS15" s="147">
        <v>0</v>
      </c>
      <c r="AT15" s="147">
        <v>0</v>
      </c>
      <c r="AU15" s="147">
        <v>0</v>
      </c>
      <c r="AV15" s="147">
        <v>0</v>
      </c>
      <c r="AW15" s="147">
        <v>0</v>
      </c>
      <c r="AX15" s="147">
        <v>0</v>
      </c>
      <c r="AY15" s="147">
        <v>0</v>
      </c>
      <c r="AZ15" s="147">
        <v>1800</v>
      </c>
      <c r="BA15" s="147">
        <v>0</v>
      </c>
      <c r="BB15" s="147">
        <v>0</v>
      </c>
      <c r="BC15" s="147">
        <v>0</v>
      </c>
      <c r="BD15" s="147">
        <v>0</v>
      </c>
      <c r="BE15" s="147">
        <v>0</v>
      </c>
      <c r="BF15" s="147">
        <v>0</v>
      </c>
      <c r="BG15" s="147">
        <v>0</v>
      </c>
      <c r="BH15" s="147">
        <v>0</v>
      </c>
      <c r="BI15" s="147">
        <v>0</v>
      </c>
      <c r="BJ15" s="147">
        <v>0</v>
      </c>
      <c r="BK15" s="147">
        <v>0</v>
      </c>
      <c r="BL15" s="147">
        <v>0</v>
      </c>
      <c r="BM15" s="147">
        <v>0</v>
      </c>
      <c r="BN15" s="147">
        <v>0</v>
      </c>
      <c r="BO15" s="147">
        <v>0</v>
      </c>
      <c r="BP15" s="147">
        <v>0</v>
      </c>
      <c r="BQ15" s="147">
        <v>0</v>
      </c>
      <c r="BR15" s="147">
        <v>0</v>
      </c>
      <c r="BS15" s="147">
        <v>0</v>
      </c>
      <c r="BT15" s="147">
        <v>0</v>
      </c>
      <c r="BU15" s="147">
        <v>0</v>
      </c>
      <c r="BV15" s="147">
        <v>0</v>
      </c>
      <c r="BW15" s="147">
        <v>0</v>
      </c>
      <c r="BX15" s="147">
        <v>0</v>
      </c>
      <c r="BY15" s="147">
        <v>0</v>
      </c>
      <c r="BZ15" s="147">
        <v>0</v>
      </c>
      <c r="CA15" s="147">
        <v>0</v>
      </c>
      <c r="CB15" s="147">
        <v>0</v>
      </c>
      <c r="CC15" s="147">
        <v>0</v>
      </c>
      <c r="CD15" s="147">
        <v>0</v>
      </c>
      <c r="CE15" s="147">
        <v>0</v>
      </c>
      <c r="CF15" s="147">
        <v>0</v>
      </c>
      <c r="CG15" s="147">
        <v>0</v>
      </c>
      <c r="CH15" s="147">
        <v>0</v>
      </c>
      <c r="CI15" s="147">
        <v>0</v>
      </c>
      <c r="CJ15" s="147">
        <v>0</v>
      </c>
      <c r="CK15" s="147">
        <v>0</v>
      </c>
      <c r="CL15" s="147">
        <v>0</v>
      </c>
      <c r="CM15" s="147">
        <v>0</v>
      </c>
      <c r="CN15" s="147">
        <v>0</v>
      </c>
      <c r="CO15" s="147">
        <v>0</v>
      </c>
      <c r="CP15" s="147">
        <v>0</v>
      </c>
      <c r="CQ15" s="147">
        <v>0</v>
      </c>
      <c r="CR15" s="147">
        <v>0</v>
      </c>
      <c r="CS15" s="147">
        <v>0</v>
      </c>
      <c r="CT15" s="147">
        <v>0</v>
      </c>
      <c r="CU15" s="147">
        <v>0</v>
      </c>
      <c r="CV15" s="147">
        <v>0</v>
      </c>
      <c r="CW15" s="147">
        <v>0</v>
      </c>
      <c r="CX15" s="147">
        <v>0</v>
      </c>
      <c r="CY15" s="147">
        <v>0</v>
      </c>
      <c r="CZ15" s="147">
        <v>0</v>
      </c>
      <c r="DA15" s="147">
        <v>0</v>
      </c>
      <c r="DB15" s="147">
        <v>0</v>
      </c>
      <c r="DC15" s="147">
        <v>0</v>
      </c>
      <c r="DD15" s="147">
        <v>0</v>
      </c>
      <c r="DE15" s="147">
        <v>0</v>
      </c>
      <c r="DF15" s="147">
        <v>0</v>
      </c>
      <c r="DG15" s="147">
        <v>0</v>
      </c>
      <c r="DH15" s="147">
        <v>0</v>
      </c>
      <c r="DI15" s="147">
        <v>0</v>
      </c>
      <c r="DJ15" s="147">
        <v>0</v>
      </c>
      <c r="DK15" s="157">
        <v>0</v>
      </c>
    </row>
    <row r="16" s="89" customFormat="1" ht="18" customHeight="1" spans="1:115">
      <c r="A16" s="144" t="s">
        <v>113</v>
      </c>
      <c r="B16" s="144" t="s">
        <v>117</v>
      </c>
      <c r="C16" s="144" t="s">
        <v>97</v>
      </c>
      <c r="D16" s="144" t="s">
        <v>98</v>
      </c>
      <c r="E16" s="145" t="s">
        <v>118</v>
      </c>
      <c r="F16" s="146">
        <f t="shared" si="0"/>
        <v>189124</v>
      </c>
      <c r="G16" s="147">
        <f t="shared" si="1"/>
        <v>189124</v>
      </c>
      <c r="H16" s="148">
        <v>189124</v>
      </c>
      <c r="I16" s="148">
        <v>0</v>
      </c>
      <c r="J16" s="147">
        <v>0</v>
      </c>
      <c r="K16" s="147">
        <v>189124</v>
      </c>
      <c r="L16" s="147">
        <v>0</v>
      </c>
      <c r="M16" s="147">
        <v>0</v>
      </c>
      <c r="N16" s="147">
        <v>0</v>
      </c>
      <c r="O16" s="147">
        <v>0</v>
      </c>
      <c r="P16" s="147">
        <v>0</v>
      </c>
      <c r="Q16" s="147">
        <v>0</v>
      </c>
      <c r="R16" s="147">
        <v>0</v>
      </c>
      <c r="S16" s="147">
        <v>189124</v>
      </c>
      <c r="T16" s="147">
        <v>0</v>
      </c>
      <c r="U16" s="147">
        <v>0</v>
      </c>
      <c r="V16" s="147">
        <v>0</v>
      </c>
      <c r="W16" s="147">
        <v>0</v>
      </c>
      <c r="X16" s="147">
        <v>0</v>
      </c>
      <c r="Y16" s="147">
        <v>0</v>
      </c>
      <c r="Z16" s="147">
        <v>0</v>
      </c>
      <c r="AA16" s="147">
        <v>0</v>
      </c>
      <c r="AB16" s="147">
        <v>0</v>
      </c>
      <c r="AC16" s="147">
        <v>0</v>
      </c>
      <c r="AD16" s="147">
        <v>0</v>
      </c>
      <c r="AE16" s="147">
        <v>0</v>
      </c>
      <c r="AF16" s="147">
        <v>0</v>
      </c>
      <c r="AG16" s="147">
        <v>0</v>
      </c>
      <c r="AH16" s="147">
        <v>0</v>
      </c>
      <c r="AI16" s="147">
        <v>0</v>
      </c>
      <c r="AJ16" s="147">
        <v>0</v>
      </c>
      <c r="AK16" s="147">
        <v>0</v>
      </c>
      <c r="AL16" s="147">
        <v>0</v>
      </c>
      <c r="AM16" s="147">
        <v>0</v>
      </c>
      <c r="AN16" s="147">
        <v>0</v>
      </c>
      <c r="AO16" s="147">
        <v>0</v>
      </c>
      <c r="AP16" s="147">
        <v>0</v>
      </c>
      <c r="AQ16" s="147">
        <v>0</v>
      </c>
      <c r="AR16" s="147">
        <v>0</v>
      </c>
      <c r="AS16" s="147">
        <v>0</v>
      </c>
      <c r="AT16" s="147">
        <v>0</v>
      </c>
      <c r="AU16" s="147">
        <v>0</v>
      </c>
      <c r="AV16" s="147">
        <v>0</v>
      </c>
      <c r="AW16" s="147">
        <v>0</v>
      </c>
      <c r="AX16" s="147">
        <v>0</v>
      </c>
      <c r="AY16" s="147">
        <v>0</v>
      </c>
      <c r="AZ16" s="147">
        <v>0</v>
      </c>
      <c r="BA16" s="147">
        <v>0</v>
      </c>
      <c r="BB16" s="147">
        <v>0</v>
      </c>
      <c r="BC16" s="147">
        <v>0</v>
      </c>
      <c r="BD16" s="147">
        <v>0</v>
      </c>
      <c r="BE16" s="147">
        <v>0</v>
      </c>
      <c r="BF16" s="147">
        <v>0</v>
      </c>
      <c r="BG16" s="147">
        <v>0</v>
      </c>
      <c r="BH16" s="147">
        <v>0</v>
      </c>
      <c r="BI16" s="147">
        <v>0</v>
      </c>
      <c r="BJ16" s="147">
        <v>0</v>
      </c>
      <c r="BK16" s="147">
        <v>0</v>
      </c>
      <c r="BL16" s="147">
        <v>0</v>
      </c>
      <c r="BM16" s="147">
        <v>0</v>
      </c>
      <c r="BN16" s="147">
        <v>0</v>
      </c>
      <c r="BO16" s="147">
        <v>0</v>
      </c>
      <c r="BP16" s="147">
        <v>0</v>
      </c>
      <c r="BQ16" s="147">
        <v>0</v>
      </c>
      <c r="BR16" s="147">
        <v>0</v>
      </c>
      <c r="BS16" s="147">
        <v>0</v>
      </c>
      <c r="BT16" s="147">
        <v>0</v>
      </c>
      <c r="BU16" s="147">
        <v>0</v>
      </c>
      <c r="BV16" s="147">
        <v>0</v>
      </c>
      <c r="BW16" s="147">
        <v>0</v>
      </c>
      <c r="BX16" s="147">
        <v>0</v>
      </c>
      <c r="BY16" s="147">
        <v>0</v>
      </c>
      <c r="BZ16" s="147">
        <v>0</v>
      </c>
      <c r="CA16" s="147">
        <v>0</v>
      </c>
      <c r="CB16" s="147">
        <v>0</v>
      </c>
      <c r="CC16" s="147">
        <v>0</v>
      </c>
      <c r="CD16" s="147">
        <v>0</v>
      </c>
      <c r="CE16" s="147">
        <v>0</v>
      </c>
      <c r="CF16" s="147">
        <v>0</v>
      </c>
      <c r="CG16" s="147">
        <v>0</v>
      </c>
      <c r="CH16" s="147">
        <v>0</v>
      </c>
      <c r="CI16" s="147">
        <v>0</v>
      </c>
      <c r="CJ16" s="147">
        <v>0</v>
      </c>
      <c r="CK16" s="147">
        <v>0</v>
      </c>
      <c r="CL16" s="147">
        <v>0</v>
      </c>
      <c r="CM16" s="147">
        <v>0</v>
      </c>
      <c r="CN16" s="147">
        <v>0</v>
      </c>
      <c r="CO16" s="147">
        <v>0</v>
      </c>
      <c r="CP16" s="147">
        <v>0</v>
      </c>
      <c r="CQ16" s="147">
        <v>0</v>
      </c>
      <c r="CR16" s="147">
        <v>0</v>
      </c>
      <c r="CS16" s="147">
        <v>0</v>
      </c>
      <c r="CT16" s="147">
        <v>0</v>
      </c>
      <c r="CU16" s="147">
        <v>0</v>
      </c>
      <c r="CV16" s="147">
        <v>0</v>
      </c>
      <c r="CW16" s="147">
        <v>0</v>
      </c>
      <c r="CX16" s="147">
        <v>0</v>
      </c>
      <c r="CY16" s="147">
        <v>0</v>
      </c>
      <c r="CZ16" s="147">
        <v>0</v>
      </c>
      <c r="DA16" s="147">
        <v>0</v>
      </c>
      <c r="DB16" s="147">
        <v>0</v>
      </c>
      <c r="DC16" s="147">
        <v>0</v>
      </c>
      <c r="DD16" s="147">
        <v>0</v>
      </c>
      <c r="DE16" s="147">
        <v>0</v>
      </c>
      <c r="DF16" s="147">
        <v>0</v>
      </c>
      <c r="DG16" s="147">
        <v>0</v>
      </c>
      <c r="DH16" s="147">
        <v>0</v>
      </c>
      <c r="DI16" s="147">
        <v>0</v>
      </c>
      <c r="DJ16" s="147">
        <v>0</v>
      </c>
      <c r="DK16" s="157">
        <v>0</v>
      </c>
    </row>
    <row r="17" s="89" customFormat="1" ht="18" customHeight="1" spans="1:115">
      <c r="A17" s="144" t="s">
        <v>119</v>
      </c>
      <c r="B17" s="144" t="s">
        <v>97</v>
      </c>
      <c r="C17" s="144" t="s">
        <v>120</v>
      </c>
      <c r="D17" s="144" t="s">
        <v>98</v>
      </c>
      <c r="E17" s="145" t="s">
        <v>121</v>
      </c>
      <c r="F17" s="146">
        <f t="shared" si="0"/>
        <v>69647</v>
      </c>
      <c r="G17" s="147">
        <f t="shared" si="1"/>
        <v>69647</v>
      </c>
      <c r="H17" s="148">
        <v>69647</v>
      </c>
      <c r="I17" s="148">
        <v>0</v>
      </c>
      <c r="J17" s="147">
        <v>0</v>
      </c>
      <c r="K17" s="147">
        <v>58847</v>
      </c>
      <c r="L17" s="147">
        <v>29760</v>
      </c>
      <c r="M17" s="147">
        <v>3288</v>
      </c>
      <c r="N17" s="147">
        <v>0</v>
      </c>
      <c r="O17" s="147">
        <v>0</v>
      </c>
      <c r="P17" s="147">
        <v>24476</v>
      </c>
      <c r="Q17" s="147">
        <v>0</v>
      </c>
      <c r="R17" s="147">
        <v>0</v>
      </c>
      <c r="S17" s="147">
        <v>0</v>
      </c>
      <c r="T17" s="147">
        <v>0</v>
      </c>
      <c r="U17" s="147">
        <v>1323</v>
      </c>
      <c r="V17" s="147">
        <v>0</v>
      </c>
      <c r="W17" s="147">
        <v>0</v>
      </c>
      <c r="X17" s="147">
        <v>0</v>
      </c>
      <c r="Y17" s="147">
        <v>10800</v>
      </c>
      <c r="Z17" s="147">
        <v>3600</v>
      </c>
      <c r="AA17" s="147">
        <v>1800</v>
      </c>
      <c r="AB17" s="147">
        <v>0</v>
      </c>
      <c r="AC17" s="147">
        <v>0</v>
      </c>
      <c r="AD17" s="147">
        <v>0</v>
      </c>
      <c r="AE17" s="147">
        <v>0</v>
      </c>
      <c r="AF17" s="147">
        <v>0</v>
      </c>
      <c r="AG17" s="147">
        <v>0</v>
      </c>
      <c r="AH17" s="147">
        <v>0</v>
      </c>
      <c r="AI17" s="147">
        <v>3600</v>
      </c>
      <c r="AJ17" s="147">
        <v>0</v>
      </c>
      <c r="AK17" s="147">
        <v>0</v>
      </c>
      <c r="AL17" s="147">
        <v>0</v>
      </c>
      <c r="AM17" s="147">
        <v>0</v>
      </c>
      <c r="AN17" s="147">
        <v>0</v>
      </c>
      <c r="AO17" s="147">
        <v>0</v>
      </c>
      <c r="AP17" s="147">
        <v>0</v>
      </c>
      <c r="AQ17" s="147">
        <v>0</v>
      </c>
      <c r="AR17" s="147">
        <v>0</v>
      </c>
      <c r="AS17" s="147">
        <v>0</v>
      </c>
      <c r="AT17" s="147">
        <v>0</v>
      </c>
      <c r="AU17" s="147">
        <v>0</v>
      </c>
      <c r="AV17" s="147">
        <v>0</v>
      </c>
      <c r="AW17" s="147">
        <v>0</v>
      </c>
      <c r="AX17" s="147">
        <v>0</v>
      </c>
      <c r="AY17" s="147">
        <v>0</v>
      </c>
      <c r="AZ17" s="147">
        <v>1800</v>
      </c>
      <c r="BA17" s="147">
        <v>0</v>
      </c>
      <c r="BB17" s="147">
        <v>0</v>
      </c>
      <c r="BC17" s="147">
        <v>0</v>
      </c>
      <c r="BD17" s="147">
        <v>0</v>
      </c>
      <c r="BE17" s="147">
        <v>0</v>
      </c>
      <c r="BF17" s="147">
        <v>0</v>
      </c>
      <c r="BG17" s="147">
        <v>0</v>
      </c>
      <c r="BH17" s="147">
        <v>0</v>
      </c>
      <c r="BI17" s="147">
        <v>0</v>
      </c>
      <c r="BJ17" s="147">
        <v>0</v>
      </c>
      <c r="BK17" s="147">
        <v>0</v>
      </c>
      <c r="BL17" s="147">
        <v>0</v>
      </c>
      <c r="BM17" s="147">
        <v>0</v>
      </c>
      <c r="BN17" s="147">
        <v>0</v>
      </c>
      <c r="BO17" s="147">
        <v>0</v>
      </c>
      <c r="BP17" s="147">
        <v>0</v>
      </c>
      <c r="BQ17" s="147">
        <v>0</v>
      </c>
      <c r="BR17" s="147">
        <v>0</v>
      </c>
      <c r="BS17" s="147">
        <v>0</v>
      </c>
      <c r="BT17" s="147">
        <v>0</v>
      </c>
      <c r="BU17" s="147">
        <v>0</v>
      </c>
      <c r="BV17" s="147">
        <v>0</v>
      </c>
      <c r="BW17" s="147">
        <v>0</v>
      </c>
      <c r="BX17" s="147">
        <v>0</v>
      </c>
      <c r="BY17" s="147">
        <v>0</v>
      </c>
      <c r="BZ17" s="147">
        <v>0</v>
      </c>
      <c r="CA17" s="147">
        <v>0</v>
      </c>
      <c r="CB17" s="147">
        <v>0</v>
      </c>
      <c r="CC17" s="147">
        <v>0</v>
      </c>
      <c r="CD17" s="147">
        <v>0</v>
      </c>
      <c r="CE17" s="147">
        <v>0</v>
      </c>
      <c r="CF17" s="147">
        <v>0</v>
      </c>
      <c r="CG17" s="147">
        <v>0</v>
      </c>
      <c r="CH17" s="147">
        <v>0</v>
      </c>
      <c r="CI17" s="147">
        <v>0</v>
      </c>
      <c r="CJ17" s="147">
        <v>0</v>
      </c>
      <c r="CK17" s="147">
        <v>0</v>
      </c>
      <c r="CL17" s="147">
        <v>0</v>
      </c>
      <c r="CM17" s="147">
        <v>0</v>
      </c>
      <c r="CN17" s="147">
        <v>0</v>
      </c>
      <c r="CO17" s="147">
        <v>0</v>
      </c>
      <c r="CP17" s="147">
        <v>0</v>
      </c>
      <c r="CQ17" s="147">
        <v>0</v>
      </c>
      <c r="CR17" s="147">
        <v>0</v>
      </c>
      <c r="CS17" s="147">
        <v>0</v>
      </c>
      <c r="CT17" s="147">
        <v>0</v>
      </c>
      <c r="CU17" s="147">
        <v>0</v>
      </c>
      <c r="CV17" s="147">
        <v>0</v>
      </c>
      <c r="CW17" s="147">
        <v>0</v>
      </c>
      <c r="CX17" s="147">
        <v>0</v>
      </c>
      <c r="CY17" s="147">
        <v>0</v>
      </c>
      <c r="CZ17" s="147">
        <v>0</v>
      </c>
      <c r="DA17" s="147">
        <v>0</v>
      </c>
      <c r="DB17" s="147">
        <v>0</v>
      </c>
      <c r="DC17" s="147">
        <v>0</v>
      </c>
      <c r="DD17" s="147">
        <v>0</v>
      </c>
      <c r="DE17" s="147">
        <v>0</v>
      </c>
      <c r="DF17" s="147">
        <v>0</v>
      </c>
      <c r="DG17" s="147">
        <v>0</v>
      </c>
      <c r="DH17" s="147">
        <v>0</v>
      </c>
      <c r="DI17" s="147">
        <v>0</v>
      </c>
      <c r="DJ17" s="147">
        <v>0</v>
      </c>
      <c r="DK17" s="157">
        <v>0</v>
      </c>
    </row>
    <row r="18" s="89" customFormat="1" ht="18" customHeight="1" spans="1:115">
      <c r="A18" s="144" t="s">
        <v>123</v>
      </c>
      <c r="B18" s="144" t="s">
        <v>97</v>
      </c>
      <c r="C18" s="144" t="s">
        <v>108</v>
      </c>
      <c r="D18" s="144" t="s">
        <v>98</v>
      </c>
      <c r="E18" s="145" t="s">
        <v>124</v>
      </c>
      <c r="F18" s="146">
        <f t="shared" si="0"/>
        <v>880417</v>
      </c>
      <c r="G18" s="147">
        <f t="shared" si="1"/>
        <v>880417</v>
      </c>
      <c r="H18" s="148">
        <v>880417</v>
      </c>
      <c r="I18" s="148">
        <v>0</v>
      </c>
      <c r="J18" s="147">
        <v>0</v>
      </c>
      <c r="K18" s="147">
        <v>761617</v>
      </c>
      <c r="L18" s="147">
        <v>397248</v>
      </c>
      <c r="M18" s="147">
        <v>36168</v>
      </c>
      <c r="N18" s="147">
        <v>0</v>
      </c>
      <c r="O18" s="147">
        <v>0</v>
      </c>
      <c r="P18" s="147">
        <v>310969</v>
      </c>
      <c r="Q18" s="147">
        <v>0</v>
      </c>
      <c r="R18" s="147">
        <v>0</v>
      </c>
      <c r="S18" s="147">
        <v>0</v>
      </c>
      <c r="T18" s="147">
        <v>0</v>
      </c>
      <c r="U18" s="147">
        <v>17232</v>
      </c>
      <c r="V18" s="147">
        <v>0</v>
      </c>
      <c r="W18" s="147">
        <v>0</v>
      </c>
      <c r="X18" s="147">
        <v>0</v>
      </c>
      <c r="Y18" s="147">
        <v>118800</v>
      </c>
      <c r="Z18" s="147">
        <v>36000</v>
      </c>
      <c r="AA18" s="147">
        <v>9000</v>
      </c>
      <c r="AB18" s="147">
        <v>1800</v>
      </c>
      <c r="AC18" s="147">
        <v>0</v>
      </c>
      <c r="AD18" s="147">
        <v>4500</v>
      </c>
      <c r="AE18" s="147">
        <v>4500</v>
      </c>
      <c r="AF18" s="147">
        <v>4500</v>
      </c>
      <c r="AG18" s="147">
        <v>0</v>
      </c>
      <c r="AH18" s="147">
        <v>0</v>
      </c>
      <c r="AI18" s="147">
        <v>27000</v>
      </c>
      <c r="AJ18" s="147">
        <v>0</v>
      </c>
      <c r="AK18" s="147">
        <v>12600</v>
      </c>
      <c r="AL18" s="147">
        <v>0</v>
      </c>
      <c r="AM18" s="147">
        <v>0</v>
      </c>
      <c r="AN18" s="147">
        <v>5400</v>
      </c>
      <c r="AO18" s="147">
        <v>0</v>
      </c>
      <c r="AP18" s="147">
        <v>0</v>
      </c>
      <c r="AQ18" s="147">
        <v>0</v>
      </c>
      <c r="AR18" s="147">
        <v>0</v>
      </c>
      <c r="AS18" s="147">
        <v>9000</v>
      </c>
      <c r="AT18" s="147">
        <v>0</v>
      </c>
      <c r="AU18" s="147">
        <v>0</v>
      </c>
      <c r="AV18" s="147">
        <v>0</v>
      </c>
      <c r="AW18" s="147">
        <v>0</v>
      </c>
      <c r="AX18" s="147">
        <v>0</v>
      </c>
      <c r="AY18" s="147">
        <v>0</v>
      </c>
      <c r="AZ18" s="147">
        <v>4500</v>
      </c>
      <c r="BA18" s="147">
        <v>0</v>
      </c>
      <c r="BB18" s="147">
        <v>0</v>
      </c>
      <c r="BC18" s="147">
        <v>0</v>
      </c>
      <c r="BD18" s="147">
        <v>0</v>
      </c>
      <c r="BE18" s="147">
        <v>0</v>
      </c>
      <c r="BF18" s="147">
        <v>0</v>
      </c>
      <c r="BG18" s="147">
        <v>0</v>
      </c>
      <c r="BH18" s="147">
        <v>0</v>
      </c>
      <c r="BI18" s="147">
        <v>0</v>
      </c>
      <c r="BJ18" s="147">
        <v>0</v>
      </c>
      <c r="BK18" s="147">
        <v>0</v>
      </c>
      <c r="BL18" s="147">
        <v>0</v>
      </c>
      <c r="BM18" s="147">
        <v>0</v>
      </c>
      <c r="BN18" s="147">
        <v>0</v>
      </c>
      <c r="BO18" s="147">
        <v>0</v>
      </c>
      <c r="BP18" s="147">
        <v>0</v>
      </c>
      <c r="BQ18" s="147">
        <v>0</v>
      </c>
      <c r="BR18" s="147">
        <v>0</v>
      </c>
      <c r="BS18" s="147">
        <v>0</v>
      </c>
      <c r="BT18" s="147">
        <v>0</v>
      </c>
      <c r="BU18" s="147">
        <v>0</v>
      </c>
      <c r="BV18" s="147">
        <v>0</v>
      </c>
      <c r="BW18" s="147">
        <v>0</v>
      </c>
      <c r="BX18" s="147">
        <v>0</v>
      </c>
      <c r="BY18" s="147">
        <v>0</v>
      </c>
      <c r="BZ18" s="147">
        <v>0</v>
      </c>
      <c r="CA18" s="147">
        <v>0</v>
      </c>
      <c r="CB18" s="147">
        <v>0</v>
      </c>
      <c r="CC18" s="147">
        <v>0</v>
      </c>
      <c r="CD18" s="147">
        <v>0</v>
      </c>
      <c r="CE18" s="147">
        <v>0</v>
      </c>
      <c r="CF18" s="147">
        <v>0</v>
      </c>
      <c r="CG18" s="147">
        <v>0</v>
      </c>
      <c r="CH18" s="147">
        <v>0</v>
      </c>
      <c r="CI18" s="147">
        <v>0</v>
      </c>
      <c r="CJ18" s="147">
        <v>0</v>
      </c>
      <c r="CK18" s="147">
        <v>0</v>
      </c>
      <c r="CL18" s="147">
        <v>0</v>
      </c>
      <c r="CM18" s="147">
        <v>0</v>
      </c>
      <c r="CN18" s="147">
        <v>0</v>
      </c>
      <c r="CO18" s="147">
        <v>0</v>
      </c>
      <c r="CP18" s="147">
        <v>0</v>
      </c>
      <c r="CQ18" s="147">
        <v>0</v>
      </c>
      <c r="CR18" s="147">
        <v>0</v>
      </c>
      <c r="CS18" s="147">
        <v>0</v>
      </c>
      <c r="CT18" s="147">
        <v>0</v>
      </c>
      <c r="CU18" s="147">
        <v>0</v>
      </c>
      <c r="CV18" s="147">
        <v>0</v>
      </c>
      <c r="CW18" s="147">
        <v>0</v>
      </c>
      <c r="CX18" s="147">
        <v>0</v>
      </c>
      <c r="CY18" s="147">
        <v>0</v>
      </c>
      <c r="CZ18" s="147">
        <v>0</v>
      </c>
      <c r="DA18" s="147">
        <v>0</v>
      </c>
      <c r="DB18" s="147">
        <v>0</v>
      </c>
      <c r="DC18" s="147">
        <v>0</v>
      </c>
      <c r="DD18" s="147">
        <v>0</v>
      </c>
      <c r="DE18" s="147">
        <v>0</v>
      </c>
      <c r="DF18" s="147">
        <v>0</v>
      </c>
      <c r="DG18" s="147">
        <v>0</v>
      </c>
      <c r="DH18" s="147">
        <v>0</v>
      </c>
      <c r="DI18" s="147">
        <v>0</v>
      </c>
      <c r="DJ18" s="147">
        <v>0</v>
      </c>
      <c r="DK18" s="157">
        <v>0</v>
      </c>
    </row>
    <row r="19" s="89" customFormat="1" ht="18" customHeight="1" spans="1:115">
      <c r="A19" s="144" t="s">
        <v>123</v>
      </c>
      <c r="B19" s="144" t="s">
        <v>114</v>
      </c>
      <c r="C19" s="144" t="s">
        <v>111</v>
      </c>
      <c r="D19" s="144" t="s">
        <v>98</v>
      </c>
      <c r="E19" s="145" t="s">
        <v>128</v>
      </c>
      <c r="F19" s="146">
        <f t="shared" si="0"/>
        <v>2391840</v>
      </c>
      <c r="G19" s="147">
        <f t="shared" si="1"/>
        <v>2391840</v>
      </c>
      <c r="H19" s="148">
        <v>2391840</v>
      </c>
      <c r="I19" s="148">
        <v>0</v>
      </c>
      <c r="J19" s="147">
        <v>0</v>
      </c>
      <c r="K19" s="147">
        <v>0</v>
      </c>
      <c r="L19" s="147">
        <v>0</v>
      </c>
      <c r="M19" s="147">
        <v>0</v>
      </c>
      <c r="N19" s="147">
        <v>0</v>
      </c>
      <c r="O19" s="147">
        <v>0</v>
      </c>
      <c r="P19" s="147">
        <v>0</v>
      </c>
      <c r="Q19" s="147">
        <v>0</v>
      </c>
      <c r="R19" s="147">
        <v>0</v>
      </c>
      <c r="S19" s="147">
        <v>0</v>
      </c>
      <c r="T19" s="147">
        <v>0</v>
      </c>
      <c r="U19" s="147">
        <v>0</v>
      </c>
      <c r="V19" s="147">
        <v>0</v>
      </c>
      <c r="W19" s="147">
        <v>0</v>
      </c>
      <c r="X19" s="147">
        <v>0</v>
      </c>
      <c r="Y19" s="147">
        <v>1050000</v>
      </c>
      <c r="Z19" s="147">
        <v>0</v>
      </c>
      <c r="AA19" s="147">
        <v>0</v>
      </c>
      <c r="AB19" s="147">
        <v>0</v>
      </c>
      <c r="AC19" s="147">
        <v>0</v>
      </c>
      <c r="AD19" s="147">
        <v>0</v>
      </c>
      <c r="AE19" s="147">
        <v>0</v>
      </c>
      <c r="AF19" s="147">
        <v>0</v>
      </c>
      <c r="AG19" s="147">
        <v>0</v>
      </c>
      <c r="AH19" s="147">
        <v>0</v>
      </c>
      <c r="AI19" s="147">
        <v>0</v>
      </c>
      <c r="AJ19" s="147">
        <v>0</v>
      </c>
      <c r="AK19" s="147">
        <v>0</v>
      </c>
      <c r="AL19" s="147">
        <v>0</v>
      </c>
      <c r="AM19" s="147">
        <v>0</v>
      </c>
      <c r="AN19" s="147">
        <v>0</v>
      </c>
      <c r="AO19" s="147">
        <v>0</v>
      </c>
      <c r="AP19" s="147">
        <v>0</v>
      </c>
      <c r="AQ19" s="147">
        <v>0</v>
      </c>
      <c r="AR19" s="147">
        <v>0</v>
      </c>
      <c r="AS19" s="147">
        <v>0</v>
      </c>
      <c r="AT19" s="147">
        <v>0</v>
      </c>
      <c r="AU19" s="147">
        <v>0</v>
      </c>
      <c r="AV19" s="147">
        <v>0</v>
      </c>
      <c r="AW19" s="147">
        <v>0</v>
      </c>
      <c r="AX19" s="147">
        <v>0</v>
      </c>
      <c r="AY19" s="147">
        <v>0</v>
      </c>
      <c r="AZ19" s="147">
        <v>1050000</v>
      </c>
      <c r="BA19" s="147">
        <v>1341840</v>
      </c>
      <c r="BB19" s="147">
        <v>0</v>
      </c>
      <c r="BC19" s="147">
        <v>0</v>
      </c>
      <c r="BD19" s="147">
        <v>0</v>
      </c>
      <c r="BE19" s="147">
        <v>0</v>
      </c>
      <c r="BF19" s="147">
        <v>1341840</v>
      </c>
      <c r="BG19" s="147">
        <v>0</v>
      </c>
      <c r="BH19" s="147">
        <v>0</v>
      </c>
      <c r="BI19" s="147">
        <v>0</v>
      </c>
      <c r="BJ19" s="147">
        <v>0</v>
      </c>
      <c r="BK19" s="147">
        <v>0</v>
      </c>
      <c r="BL19" s="147">
        <v>0</v>
      </c>
      <c r="BM19" s="147">
        <v>0</v>
      </c>
      <c r="BN19" s="147">
        <v>0</v>
      </c>
      <c r="BO19" s="147">
        <v>0</v>
      </c>
      <c r="BP19" s="147">
        <v>0</v>
      </c>
      <c r="BQ19" s="147">
        <v>0</v>
      </c>
      <c r="BR19" s="147">
        <v>0</v>
      </c>
      <c r="BS19" s="147">
        <v>0</v>
      </c>
      <c r="BT19" s="147">
        <v>0</v>
      </c>
      <c r="BU19" s="147">
        <v>0</v>
      </c>
      <c r="BV19" s="147">
        <v>0</v>
      </c>
      <c r="BW19" s="147">
        <v>0</v>
      </c>
      <c r="BX19" s="147">
        <v>0</v>
      </c>
      <c r="BY19" s="147">
        <v>0</v>
      </c>
      <c r="BZ19" s="147">
        <v>0</v>
      </c>
      <c r="CA19" s="147">
        <v>0</v>
      </c>
      <c r="CB19" s="147">
        <v>0</v>
      </c>
      <c r="CC19" s="147">
        <v>0</v>
      </c>
      <c r="CD19" s="147">
        <v>0</v>
      </c>
      <c r="CE19" s="147">
        <v>0</v>
      </c>
      <c r="CF19" s="147">
        <v>0</v>
      </c>
      <c r="CG19" s="147">
        <v>0</v>
      </c>
      <c r="CH19" s="147">
        <v>0</v>
      </c>
      <c r="CI19" s="147">
        <v>0</v>
      </c>
      <c r="CJ19" s="147">
        <v>0</v>
      </c>
      <c r="CK19" s="147">
        <v>0</v>
      </c>
      <c r="CL19" s="147">
        <v>0</v>
      </c>
      <c r="CM19" s="147">
        <v>0</v>
      </c>
      <c r="CN19" s="147">
        <v>0</v>
      </c>
      <c r="CO19" s="147">
        <v>0</v>
      </c>
      <c r="CP19" s="147">
        <v>0</v>
      </c>
      <c r="CQ19" s="147">
        <v>0</v>
      </c>
      <c r="CR19" s="147">
        <v>0</v>
      </c>
      <c r="CS19" s="147">
        <v>0</v>
      </c>
      <c r="CT19" s="147">
        <v>0</v>
      </c>
      <c r="CU19" s="147">
        <v>0</v>
      </c>
      <c r="CV19" s="147">
        <v>0</v>
      </c>
      <c r="CW19" s="147">
        <v>0</v>
      </c>
      <c r="CX19" s="147">
        <v>0</v>
      </c>
      <c r="CY19" s="147">
        <v>0</v>
      </c>
      <c r="CZ19" s="147">
        <v>0</v>
      </c>
      <c r="DA19" s="147">
        <v>0</v>
      </c>
      <c r="DB19" s="147">
        <v>0</v>
      </c>
      <c r="DC19" s="147">
        <v>0</v>
      </c>
      <c r="DD19" s="147">
        <v>0</v>
      </c>
      <c r="DE19" s="147">
        <v>0</v>
      </c>
      <c r="DF19" s="147">
        <v>0</v>
      </c>
      <c r="DG19" s="147">
        <v>0</v>
      </c>
      <c r="DH19" s="147">
        <v>0</v>
      </c>
      <c r="DI19" s="147">
        <v>0</v>
      </c>
      <c r="DJ19" s="147">
        <v>0</v>
      </c>
      <c r="DK19" s="157">
        <v>0</v>
      </c>
    </row>
    <row r="20" s="89" customFormat="1" ht="18" customHeight="1" spans="1:115">
      <c r="A20" s="144" t="s">
        <v>129</v>
      </c>
      <c r="B20" s="144" t="s">
        <v>100</v>
      </c>
      <c r="C20" s="144" t="s">
        <v>97</v>
      </c>
      <c r="D20" s="144" t="s">
        <v>98</v>
      </c>
      <c r="E20" s="145" t="s">
        <v>130</v>
      </c>
      <c r="F20" s="146">
        <f t="shared" si="0"/>
        <v>281833</v>
      </c>
      <c r="G20" s="147">
        <f t="shared" si="1"/>
        <v>281833</v>
      </c>
      <c r="H20" s="148">
        <v>281833</v>
      </c>
      <c r="I20" s="148">
        <v>0</v>
      </c>
      <c r="J20" s="147">
        <v>0</v>
      </c>
      <c r="K20" s="147">
        <v>281833</v>
      </c>
      <c r="L20" s="147">
        <v>0</v>
      </c>
      <c r="M20" s="147">
        <v>0</v>
      </c>
      <c r="N20" s="147">
        <v>0</v>
      </c>
      <c r="O20" s="147">
        <v>0</v>
      </c>
      <c r="P20" s="147">
        <v>0</v>
      </c>
      <c r="Q20" s="147">
        <v>0</v>
      </c>
      <c r="R20" s="147">
        <v>0</v>
      </c>
      <c r="S20" s="147">
        <v>0</v>
      </c>
      <c r="T20" s="147">
        <v>0</v>
      </c>
      <c r="U20" s="147">
        <v>0</v>
      </c>
      <c r="V20" s="147">
        <v>281833</v>
      </c>
      <c r="W20" s="147">
        <v>0</v>
      </c>
      <c r="X20" s="147">
        <v>0</v>
      </c>
      <c r="Y20" s="147">
        <v>0</v>
      </c>
      <c r="Z20" s="147">
        <v>0</v>
      </c>
      <c r="AA20" s="147">
        <v>0</v>
      </c>
      <c r="AB20" s="147">
        <v>0</v>
      </c>
      <c r="AC20" s="147">
        <v>0</v>
      </c>
      <c r="AD20" s="147">
        <v>0</v>
      </c>
      <c r="AE20" s="147">
        <v>0</v>
      </c>
      <c r="AF20" s="147">
        <v>0</v>
      </c>
      <c r="AG20" s="147">
        <v>0</v>
      </c>
      <c r="AH20" s="147">
        <v>0</v>
      </c>
      <c r="AI20" s="147">
        <v>0</v>
      </c>
      <c r="AJ20" s="147">
        <v>0</v>
      </c>
      <c r="AK20" s="147">
        <v>0</v>
      </c>
      <c r="AL20" s="147">
        <v>0</v>
      </c>
      <c r="AM20" s="147">
        <v>0</v>
      </c>
      <c r="AN20" s="147">
        <v>0</v>
      </c>
      <c r="AO20" s="147">
        <v>0</v>
      </c>
      <c r="AP20" s="147">
        <v>0</v>
      </c>
      <c r="AQ20" s="147">
        <v>0</v>
      </c>
      <c r="AR20" s="147">
        <v>0</v>
      </c>
      <c r="AS20" s="147">
        <v>0</v>
      </c>
      <c r="AT20" s="147">
        <v>0</v>
      </c>
      <c r="AU20" s="147">
        <v>0</v>
      </c>
      <c r="AV20" s="147">
        <v>0</v>
      </c>
      <c r="AW20" s="147">
        <v>0</v>
      </c>
      <c r="AX20" s="147">
        <v>0</v>
      </c>
      <c r="AY20" s="147">
        <v>0</v>
      </c>
      <c r="AZ20" s="147">
        <v>0</v>
      </c>
      <c r="BA20" s="147">
        <v>0</v>
      </c>
      <c r="BB20" s="147">
        <v>0</v>
      </c>
      <c r="BC20" s="147">
        <v>0</v>
      </c>
      <c r="BD20" s="147">
        <v>0</v>
      </c>
      <c r="BE20" s="147">
        <v>0</v>
      </c>
      <c r="BF20" s="147">
        <v>0</v>
      </c>
      <c r="BG20" s="147">
        <v>0</v>
      </c>
      <c r="BH20" s="147">
        <v>0</v>
      </c>
      <c r="BI20" s="147">
        <v>0</v>
      </c>
      <c r="BJ20" s="147">
        <v>0</v>
      </c>
      <c r="BK20" s="147">
        <v>0</v>
      </c>
      <c r="BL20" s="147">
        <v>0</v>
      </c>
      <c r="BM20" s="147">
        <v>0</v>
      </c>
      <c r="BN20" s="147">
        <v>0</v>
      </c>
      <c r="BO20" s="147">
        <v>0</v>
      </c>
      <c r="BP20" s="147">
        <v>0</v>
      </c>
      <c r="BQ20" s="147">
        <v>0</v>
      </c>
      <c r="BR20" s="147">
        <v>0</v>
      </c>
      <c r="BS20" s="147">
        <v>0</v>
      </c>
      <c r="BT20" s="147">
        <v>0</v>
      </c>
      <c r="BU20" s="147">
        <v>0</v>
      </c>
      <c r="BV20" s="147">
        <v>0</v>
      </c>
      <c r="BW20" s="147">
        <v>0</v>
      </c>
      <c r="BX20" s="147">
        <v>0</v>
      </c>
      <c r="BY20" s="147">
        <v>0</v>
      </c>
      <c r="BZ20" s="147">
        <v>0</v>
      </c>
      <c r="CA20" s="147">
        <v>0</v>
      </c>
      <c r="CB20" s="147">
        <v>0</v>
      </c>
      <c r="CC20" s="147">
        <v>0</v>
      </c>
      <c r="CD20" s="147">
        <v>0</v>
      </c>
      <c r="CE20" s="147">
        <v>0</v>
      </c>
      <c r="CF20" s="147">
        <v>0</v>
      </c>
      <c r="CG20" s="147">
        <v>0</v>
      </c>
      <c r="CH20" s="147">
        <v>0</v>
      </c>
      <c r="CI20" s="147">
        <v>0</v>
      </c>
      <c r="CJ20" s="147">
        <v>0</v>
      </c>
      <c r="CK20" s="147">
        <v>0</v>
      </c>
      <c r="CL20" s="147">
        <v>0</v>
      </c>
      <c r="CM20" s="147">
        <v>0</v>
      </c>
      <c r="CN20" s="147">
        <v>0</v>
      </c>
      <c r="CO20" s="147">
        <v>0</v>
      </c>
      <c r="CP20" s="147">
        <v>0</v>
      </c>
      <c r="CQ20" s="147">
        <v>0</v>
      </c>
      <c r="CR20" s="147">
        <v>0</v>
      </c>
      <c r="CS20" s="147">
        <v>0</v>
      </c>
      <c r="CT20" s="147">
        <v>0</v>
      </c>
      <c r="CU20" s="147">
        <v>0</v>
      </c>
      <c r="CV20" s="147">
        <v>0</v>
      </c>
      <c r="CW20" s="147">
        <v>0</v>
      </c>
      <c r="CX20" s="147">
        <v>0</v>
      </c>
      <c r="CY20" s="147">
        <v>0</v>
      </c>
      <c r="CZ20" s="147">
        <v>0</v>
      </c>
      <c r="DA20" s="147">
        <v>0</v>
      </c>
      <c r="DB20" s="147">
        <v>0</v>
      </c>
      <c r="DC20" s="147">
        <v>0</v>
      </c>
      <c r="DD20" s="147">
        <v>0</v>
      </c>
      <c r="DE20" s="147">
        <v>0</v>
      </c>
      <c r="DF20" s="147">
        <v>0</v>
      </c>
      <c r="DG20" s="147">
        <v>0</v>
      </c>
      <c r="DH20" s="147">
        <v>0</v>
      </c>
      <c r="DI20" s="147">
        <v>0</v>
      </c>
      <c r="DJ20" s="147">
        <v>0</v>
      </c>
      <c r="DK20" s="157">
        <v>0</v>
      </c>
    </row>
  </sheetData>
  <mergeCells count="128">
    <mergeCell ref="A1:D1"/>
    <mergeCell ref="A2:DK2"/>
    <mergeCell ref="A3:E3"/>
    <mergeCell ref="A4:E4"/>
    <mergeCell ref="G4:J4"/>
    <mergeCell ref="K4:X4"/>
    <mergeCell ref="Y4:AZ4"/>
    <mergeCell ref="BA4:BM4"/>
    <mergeCell ref="BN4:BP4"/>
    <mergeCell ref="BQ4:CC4"/>
    <mergeCell ref="CD4:CT4"/>
    <mergeCell ref="CU4:CW4"/>
    <mergeCell ref="CX4:DC4"/>
    <mergeCell ref="DD4:DF4"/>
    <mergeCell ref="DG4:DK4"/>
    <mergeCell ref="A5:C5"/>
    <mergeCell ref="D5:D6"/>
    <mergeCell ref="E5:E6"/>
    <mergeCell ref="F4: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E5:AE6"/>
    <mergeCell ref="AF5:AF6"/>
    <mergeCell ref="AG5:AG6"/>
    <mergeCell ref="AH5:AH6"/>
    <mergeCell ref="AI5:AI6"/>
    <mergeCell ref="AJ5:AJ6"/>
    <mergeCell ref="AK5:AK6"/>
    <mergeCell ref="AL5:AL6"/>
    <mergeCell ref="AM5:AM6"/>
    <mergeCell ref="AN5:AN6"/>
    <mergeCell ref="AO5:AO6"/>
    <mergeCell ref="AP5:AP6"/>
    <mergeCell ref="AQ5:AQ6"/>
    <mergeCell ref="AR5:AR6"/>
    <mergeCell ref="AS5:AS6"/>
    <mergeCell ref="AT5:AT6"/>
    <mergeCell ref="AU5:AU6"/>
    <mergeCell ref="AV5:AV6"/>
    <mergeCell ref="AW5:AW6"/>
    <mergeCell ref="AX5:AX6"/>
    <mergeCell ref="AY5:AY6"/>
    <mergeCell ref="AZ5:AZ6"/>
    <mergeCell ref="BA5:BA6"/>
    <mergeCell ref="BB5:BB6"/>
    <mergeCell ref="BC5:BC6"/>
    <mergeCell ref="BD5:BD6"/>
    <mergeCell ref="BE5:BE6"/>
    <mergeCell ref="BF5:BF6"/>
    <mergeCell ref="BG5:BG6"/>
    <mergeCell ref="BH5:BH6"/>
    <mergeCell ref="BI5:BI6"/>
    <mergeCell ref="BJ5:BJ6"/>
    <mergeCell ref="BK5:BK6"/>
    <mergeCell ref="BL5:BL6"/>
    <mergeCell ref="BM5:BM6"/>
    <mergeCell ref="BN5:BN6"/>
    <mergeCell ref="BO5:BO6"/>
    <mergeCell ref="BP5:BP6"/>
    <mergeCell ref="BQ5:BQ6"/>
    <mergeCell ref="BR5:BR6"/>
    <mergeCell ref="BS5:BS6"/>
    <mergeCell ref="BT5:BT6"/>
    <mergeCell ref="BU5:BU6"/>
    <mergeCell ref="BV5:BV6"/>
    <mergeCell ref="BW5:BW6"/>
    <mergeCell ref="BX5:BX6"/>
    <mergeCell ref="BY5:BY6"/>
    <mergeCell ref="BZ5:BZ6"/>
    <mergeCell ref="CA5:CA6"/>
    <mergeCell ref="CB5:CB6"/>
    <mergeCell ref="CC5:CC6"/>
    <mergeCell ref="CD5:CD6"/>
    <mergeCell ref="CE5:CE6"/>
    <mergeCell ref="CF5:CF6"/>
    <mergeCell ref="CG5:CG6"/>
    <mergeCell ref="CH5:CH6"/>
    <mergeCell ref="CI5:CI6"/>
    <mergeCell ref="CJ5:CJ6"/>
    <mergeCell ref="CK5:CK6"/>
    <mergeCell ref="CL5:CL6"/>
    <mergeCell ref="CM5:CM6"/>
    <mergeCell ref="CN5:CN6"/>
    <mergeCell ref="CO5:CO6"/>
    <mergeCell ref="CP5:CP6"/>
    <mergeCell ref="CQ5:CQ6"/>
    <mergeCell ref="CR5:CR6"/>
    <mergeCell ref="CS5:CS6"/>
    <mergeCell ref="CT5:CT6"/>
    <mergeCell ref="CU5:CU6"/>
    <mergeCell ref="CV5:CV6"/>
    <mergeCell ref="CW5:CW6"/>
    <mergeCell ref="CX5:CX6"/>
    <mergeCell ref="CY5:CY6"/>
    <mergeCell ref="CZ5:CZ6"/>
    <mergeCell ref="DA5:DA6"/>
    <mergeCell ref="DB5:DB6"/>
    <mergeCell ref="DC5:DC6"/>
    <mergeCell ref="DD5:DD6"/>
    <mergeCell ref="DE5:DE6"/>
    <mergeCell ref="DF5:DF6"/>
    <mergeCell ref="DG5:DG6"/>
    <mergeCell ref="DH5:DH6"/>
    <mergeCell ref="DI5:DI6"/>
    <mergeCell ref="DJ5:DJ6"/>
    <mergeCell ref="DK5:DK6"/>
  </mergeCells>
  <printOptions horizontalCentered="1"/>
  <pageMargins left="0.787500023841858" right="0.787500023841858" top="0.55138885974884" bottom="0.787500023841858" header="0.590972244739532" footer="0.590972244739532"/>
  <pageSetup paperSize="9" scale="81" orientation="landscape" errors="blank" horizontalDpi="600" vertic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DM28"/>
  <sheetViews>
    <sheetView showGridLines="0" showZeros="0" workbookViewId="0">
      <selection activeCell="I34" sqref="I34"/>
    </sheetView>
  </sheetViews>
  <sheetFormatPr defaultColWidth="9" defaultRowHeight="14.25"/>
  <cols>
    <col min="1" max="1" width="3.9" customWidth="1"/>
    <col min="2" max="3" width="3.5" customWidth="1"/>
    <col min="4" max="4" width="9" customWidth="1"/>
    <col min="5" max="5" width="42" customWidth="1"/>
    <col min="6" max="8" width="13.7" customWidth="1"/>
    <col min="9" max="12" width="11.6" customWidth="1"/>
    <col min="13" max="14" width="10.6" customWidth="1"/>
    <col min="25" max="27" width="8.1" customWidth="1"/>
    <col min="29" max="32" width="8.1" customWidth="1"/>
    <col min="33" max="35" width="10.6" customWidth="1"/>
    <col min="39" max="39" width="8.5" customWidth="1"/>
    <col min="40" max="40" width="10.6" customWidth="1"/>
    <col min="41" max="41" width="11.1" customWidth="1"/>
    <col min="42" max="42" width="7.5" customWidth="1"/>
    <col min="43" max="43" width="10.6" customWidth="1"/>
    <col min="45" max="45" width="10.6" customWidth="1"/>
    <col min="49" max="49" width="10.6" customWidth="1"/>
    <col min="50" max="50" width="7.6" customWidth="1"/>
    <col min="51" max="51" width="10.6" customWidth="1"/>
    <col min="55" max="60" width="9.1" customWidth="1"/>
    <col min="61" max="61" width="10.6" customWidth="1"/>
    <col min="62" max="62" width="11.6" customWidth="1"/>
    <col min="63" max="63" width="9.6" customWidth="1"/>
    <col min="68" max="68" width="8.2" customWidth="1"/>
    <col min="69" max="69" width="10.6" customWidth="1"/>
    <col min="71" max="71" width="11.6" customWidth="1"/>
    <col min="72" max="73" width="8.1" customWidth="1"/>
    <col min="74" max="74" width="10.1" customWidth="1"/>
    <col min="75" max="75" width="11.6" customWidth="1"/>
    <col min="76" max="77" width="10.2" customWidth="1"/>
    <col min="78" max="78" width="12.6" customWidth="1"/>
    <col min="79" max="80" width="10.6" customWidth="1"/>
    <col min="81" max="81" width="9.6" customWidth="1"/>
    <col min="90" max="90" width="9.6" customWidth="1"/>
    <col min="91" max="91" width="7.7" customWidth="1"/>
    <col min="92" max="92" width="10.6" customWidth="1"/>
    <col min="93" max="93" width="9.7" customWidth="1"/>
    <col min="94" max="96" width="10.6" customWidth="1"/>
    <col min="97" max="99" width="9.7" customWidth="1"/>
    <col min="100" max="100" width="10.6" customWidth="1"/>
    <col min="101" max="103" width="9.7" customWidth="1"/>
    <col min="104" max="104" width="10.9" customWidth="1"/>
    <col min="107" max="107" width="10.6" customWidth="1"/>
    <col min="108" max="108" width="9.7" customWidth="1"/>
    <col min="109" max="109" width="9.6" customWidth="1"/>
    <col min="111" max="111" width="10.1" customWidth="1"/>
    <col min="114" max="114" width="9.7" customWidth="1"/>
    <col min="118" max="16384" width="8.8"/>
  </cols>
  <sheetData>
    <row r="1" s="110" customFormat="1" ht="15.75" customHeight="1" spans="1:117">
      <c r="A1" s="47" t="s">
        <v>342</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7"/>
      <c r="AT1" s="47"/>
      <c r="AU1" s="47"/>
      <c r="AV1" s="47"/>
      <c r="AW1" s="47"/>
      <c r="AX1" s="47"/>
      <c r="AY1" s="47"/>
      <c r="AZ1" s="47"/>
      <c r="BA1" s="47"/>
      <c r="BB1" s="47"/>
      <c r="BC1" s="47"/>
      <c r="BD1" s="47"/>
      <c r="BE1" s="47"/>
      <c r="BF1" s="47"/>
      <c r="BG1" s="47"/>
      <c r="BH1" s="47"/>
      <c r="BI1" s="47"/>
      <c r="BJ1" s="47"/>
      <c r="BK1" s="47"/>
      <c r="BL1" s="47"/>
      <c r="BM1" s="47"/>
      <c r="BN1" s="47"/>
      <c r="BO1" s="47"/>
      <c r="BP1" s="47"/>
      <c r="BQ1" s="47"/>
      <c r="BR1" s="47"/>
      <c r="BS1" s="47"/>
      <c r="BT1" s="47"/>
      <c r="BU1" s="47"/>
      <c r="BV1" s="47"/>
      <c r="BW1" s="47"/>
      <c r="BX1" s="47"/>
      <c r="BY1" s="47"/>
      <c r="BZ1" s="47"/>
      <c r="CA1" s="47"/>
      <c r="CB1" s="47"/>
      <c r="CC1" s="47"/>
      <c r="CD1" s="47"/>
      <c r="CE1" s="47"/>
      <c r="CF1" s="47"/>
      <c r="CG1" s="47"/>
      <c r="CH1" s="47"/>
      <c r="CI1" s="47"/>
      <c r="CJ1" s="47"/>
      <c r="CK1" s="47"/>
      <c r="CL1" s="47"/>
      <c r="CM1" s="47"/>
      <c r="CN1" s="47"/>
      <c r="CO1" s="47"/>
      <c r="CP1" s="47"/>
      <c r="CQ1" s="47"/>
      <c r="CR1" s="47"/>
      <c r="CS1" s="47"/>
      <c r="CT1" s="47"/>
      <c r="CU1" s="47"/>
      <c r="CV1" s="47"/>
      <c r="CW1" s="47"/>
      <c r="CX1" s="47"/>
      <c r="CY1" s="47"/>
      <c r="CZ1" s="47"/>
      <c r="DA1" s="47"/>
      <c r="DB1" s="47"/>
      <c r="DC1" s="47"/>
      <c r="DD1" s="47"/>
      <c r="DE1" s="47"/>
      <c r="DF1" s="47"/>
      <c r="DG1" s="47"/>
      <c r="DH1" s="47"/>
      <c r="DI1" s="47"/>
      <c r="DJ1" s="47"/>
      <c r="DK1" s="47"/>
      <c r="DL1" s="47"/>
      <c r="DM1" s="47"/>
    </row>
    <row r="2" s="111" customFormat="1" ht="33.75" customHeight="1" spans="1:117">
      <c r="A2" s="113" t="s">
        <v>343</v>
      </c>
      <c r="B2" s="113"/>
      <c r="C2" s="113"/>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3"/>
      <c r="AD2" s="113"/>
      <c r="AE2" s="113"/>
      <c r="AF2" s="113"/>
      <c r="AG2" s="113"/>
      <c r="AH2" s="113"/>
      <c r="AI2" s="113"/>
      <c r="AJ2" s="113"/>
      <c r="AK2" s="113"/>
      <c r="AL2" s="113"/>
      <c r="AM2" s="113"/>
      <c r="AN2" s="113"/>
      <c r="AO2" s="113"/>
      <c r="AP2" s="113"/>
      <c r="AQ2" s="113"/>
      <c r="AR2" s="113"/>
      <c r="AS2" s="113"/>
      <c r="AT2" s="113"/>
      <c r="AU2" s="113"/>
      <c r="AV2" s="113"/>
      <c r="AW2" s="113"/>
      <c r="AX2" s="113"/>
      <c r="AY2" s="113"/>
      <c r="AZ2" s="113"/>
      <c r="BA2" s="113"/>
      <c r="BB2" s="113"/>
      <c r="BC2" s="113"/>
      <c r="BD2" s="113"/>
      <c r="BE2" s="113"/>
      <c r="BF2" s="113"/>
      <c r="BG2" s="113"/>
      <c r="BH2" s="113"/>
      <c r="BI2" s="113"/>
      <c r="BJ2" s="113"/>
      <c r="BK2" s="113"/>
      <c r="BL2" s="113"/>
      <c r="BM2" s="113"/>
      <c r="BN2" s="113"/>
      <c r="BO2" s="113"/>
      <c r="BP2" s="113"/>
      <c r="BQ2" s="113"/>
      <c r="BR2" s="113"/>
      <c r="BS2" s="113"/>
      <c r="BT2" s="113"/>
      <c r="BU2" s="113"/>
      <c r="BV2" s="113"/>
      <c r="BW2" s="113"/>
      <c r="BX2" s="113"/>
      <c r="BY2" s="113"/>
      <c r="BZ2" s="113"/>
      <c r="CA2" s="113"/>
      <c r="CB2" s="113"/>
      <c r="CC2" s="113"/>
      <c r="CD2" s="113"/>
      <c r="CE2" s="113"/>
      <c r="CF2" s="113"/>
      <c r="CG2" s="113"/>
      <c r="CH2" s="113"/>
      <c r="CI2" s="113"/>
      <c r="CJ2" s="113"/>
      <c r="CK2" s="113"/>
      <c r="CL2" s="113"/>
      <c r="CM2" s="113"/>
      <c r="CN2" s="113"/>
      <c r="CO2" s="113"/>
      <c r="CP2" s="113"/>
      <c r="CQ2" s="113"/>
      <c r="CR2" s="113"/>
      <c r="CS2" s="113"/>
      <c r="CT2" s="113"/>
      <c r="CU2" s="113"/>
      <c r="CV2" s="113"/>
      <c r="CW2" s="113"/>
      <c r="CX2" s="113"/>
      <c r="CY2" s="113"/>
      <c r="CZ2" s="113"/>
      <c r="DA2" s="113"/>
      <c r="DB2" s="113"/>
      <c r="DC2" s="113"/>
      <c r="DD2" s="113"/>
      <c r="DE2" s="113"/>
      <c r="DF2" s="113"/>
      <c r="DG2" s="113"/>
      <c r="DH2" s="113"/>
      <c r="DI2" s="113"/>
      <c r="DJ2" s="113"/>
      <c r="DK2" s="113"/>
      <c r="DL2" s="113"/>
      <c r="DM2" s="113"/>
    </row>
    <row r="3" s="110" customFormat="1" ht="15.75" customHeight="1" spans="1:117">
      <c r="A3" s="114" t="s">
        <v>2</v>
      </c>
      <c r="B3" s="114"/>
      <c r="C3" s="114"/>
      <c r="D3" s="114"/>
      <c r="E3" s="114"/>
      <c r="F3" s="115" t="s">
        <v>3</v>
      </c>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AP3" s="115"/>
      <c r="AQ3" s="115"/>
      <c r="AR3" s="115"/>
      <c r="AS3" s="115"/>
      <c r="AT3" s="115"/>
      <c r="AU3" s="115"/>
      <c r="AV3" s="115"/>
      <c r="AW3" s="115"/>
      <c r="AX3" s="115"/>
      <c r="AY3" s="115"/>
      <c r="AZ3" s="115"/>
      <c r="BA3" s="115"/>
      <c r="BB3" s="115"/>
      <c r="BC3" s="115"/>
      <c r="BD3" s="115"/>
      <c r="BE3" s="115"/>
      <c r="BF3" s="115"/>
      <c r="BG3" s="115"/>
      <c r="BH3" s="115"/>
      <c r="BI3" s="115"/>
      <c r="BJ3" s="115"/>
      <c r="BK3" s="115"/>
      <c r="BL3" s="115"/>
      <c r="BM3" s="115"/>
      <c r="BN3" s="115"/>
      <c r="BO3" s="115"/>
      <c r="BP3" s="115"/>
      <c r="BQ3" s="115"/>
      <c r="BR3" s="115"/>
      <c r="BS3" s="115"/>
      <c r="BT3" s="115"/>
      <c r="BU3" s="115"/>
      <c r="BV3" s="115"/>
      <c r="BW3" s="115"/>
      <c r="BX3" s="115"/>
      <c r="BY3" s="115"/>
      <c r="BZ3" s="115"/>
      <c r="CA3" s="115"/>
      <c r="CB3" s="115"/>
      <c r="CC3" s="115"/>
      <c r="CD3" s="115"/>
      <c r="CE3" s="115"/>
      <c r="CF3" s="115"/>
      <c r="CG3" s="115"/>
      <c r="CH3" s="115"/>
      <c r="CI3" s="115"/>
      <c r="CJ3" s="115"/>
      <c r="CK3" s="115"/>
      <c r="CL3" s="115"/>
      <c r="CM3" s="115"/>
      <c r="CN3" s="115"/>
      <c r="CO3" s="115"/>
      <c r="CP3" s="115"/>
      <c r="CQ3" s="115"/>
      <c r="CR3" s="115"/>
      <c r="CS3" s="115"/>
      <c r="CT3" s="115"/>
      <c r="CU3" s="115"/>
      <c r="CV3" s="115"/>
      <c r="CW3" s="115"/>
      <c r="CX3" s="115"/>
      <c r="CY3" s="115"/>
      <c r="CZ3" s="115"/>
      <c r="DA3" s="115"/>
      <c r="DB3" s="115"/>
      <c r="DC3" s="115"/>
      <c r="DD3" s="115"/>
      <c r="DE3" s="115"/>
      <c r="DF3" s="115"/>
      <c r="DG3" s="115"/>
      <c r="DH3" s="115"/>
      <c r="DI3" s="115"/>
      <c r="DJ3" s="115"/>
      <c r="DK3" s="115"/>
      <c r="DL3" s="115"/>
      <c r="DM3" s="115"/>
    </row>
    <row r="4" spans="1:117">
      <c r="A4" s="116" t="s">
        <v>6</v>
      </c>
      <c r="B4" s="116"/>
      <c r="C4" s="116"/>
      <c r="D4" s="116"/>
      <c r="E4" s="116"/>
      <c r="F4" s="116" t="s">
        <v>209</v>
      </c>
      <c r="G4" s="116" t="s">
        <v>344</v>
      </c>
      <c r="H4" s="116"/>
      <c r="I4" s="116"/>
      <c r="J4" s="116"/>
      <c r="K4" s="116"/>
      <c r="L4" s="116"/>
      <c r="M4" s="116"/>
      <c r="N4" s="116"/>
      <c r="O4" s="116"/>
      <c r="P4" s="116"/>
      <c r="Q4" s="116"/>
      <c r="R4" s="116"/>
      <c r="S4" s="116"/>
      <c r="T4" s="116"/>
      <c r="U4" s="116"/>
      <c r="V4" s="116"/>
      <c r="W4" s="116"/>
      <c r="X4" s="116"/>
      <c r="Y4" s="116"/>
      <c r="Z4" s="116"/>
      <c r="AA4" s="116"/>
      <c r="AB4" s="116"/>
      <c r="AC4" s="116"/>
      <c r="AD4" s="116"/>
      <c r="AE4" s="116"/>
      <c r="AF4" s="116"/>
      <c r="AG4" s="116"/>
      <c r="AH4" s="116"/>
      <c r="AI4" s="116"/>
      <c r="AJ4" s="116"/>
      <c r="AK4" s="116"/>
      <c r="AL4" s="116"/>
      <c r="AM4" s="116"/>
      <c r="AN4" s="116"/>
      <c r="AO4" s="116"/>
      <c r="AP4" s="116"/>
      <c r="AQ4" s="116"/>
      <c r="AR4" s="116"/>
      <c r="AS4" s="116"/>
      <c r="AT4" s="116"/>
      <c r="AU4" s="116"/>
      <c r="AV4" s="116"/>
      <c r="AW4" s="116"/>
      <c r="AX4" s="116"/>
      <c r="AY4" s="116"/>
      <c r="AZ4" s="116"/>
      <c r="BA4" s="116"/>
      <c r="BB4" s="116"/>
      <c r="BC4" s="116"/>
      <c r="BD4" s="116"/>
      <c r="BE4" s="116"/>
      <c r="BF4" s="116"/>
      <c r="BG4" s="116"/>
      <c r="BH4" s="116"/>
      <c r="BI4" s="116"/>
      <c r="BJ4" s="116"/>
      <c r="BK4" s="116"/>
      <c r="BL4" s="116"/>
      <c r="BM4" s="116"/>
      <c r="BN4" s="116"/>
      <c r="BO4" s="116"/>
      <c r="BP4" s="116"/>
      <c r="BQ4" s="116"/>
      <c r="BR4" s="116"/>
      <c r="BS4" s="116"/>
      <c r="BT4" s="116"/>
      <c r="BU4" s="116"/>
      <c r="BV4" s="116"/>
      <c r="BW4" s="116"/>
      <c r="BX4" s="116"/>
      <c r="BY4" s="116"/>
      <c r="BZ4" s="116" t="s">
        <v>345</v>
      </c>
      <c r="CA4" s="116"/>
      <c r="CB4" s="116"/>
      <c r="CC4" s="116"/>
      <c r="CD4" s="116"/>
      <c r="CE4" s="116"/>
      <c r="CF4" s="116"/>
      <c r="CG4" s="116"/>
      <c r="CH4" s="116"/>
      <c r="CI4" s="116"/>
      <c r="CJ4" s="116"/>
      <c r="CK4" s="116"/>
      <c r="CL4" s="116"/>
      <c r="CM4" s="116"/>
      <c r="CN4" s="116"/>
      <c r="CO4" s="116"/>
      <c r="CP4" s="116"/>
      <c r="CQ4" s="116"/>
      <c r="CR4" s="116"/>
      <c r="CS4" s="116"/>
      <c r="CT4" s="116"/>
      <c r="CU4" s="116"/>
      <c r="CV4" s="116"/>
      <c r="CW4" s="116"/>
      <c r="CX4" s="116"/>
      <c r="CY4" s="116"/>
      <c r="CZ4" s="116"/>
      <c r="DA4" s="116"/>
      <c r="DB4" s="116"/>
      <c r="DC4" s="116"/>
      <c r="DD4" s="116"/>
      <c r="DE4" s="116"/>
      <c r="DF4" s="116"/>
      <c r="DG4" s="116"/>
      <c r="DH4" s="116"/>
      <c r="DI4" s="116"/>
      <c r="DJ4" s="116"/>
      <c r="DK4" s="116"/>
      <c r="DL4" s="116"/>
      <c r="DM4" s="116"/>
    </row>
    <row r="5" spans="1:117">
      <c r="A5" s="116" t="s">
        <v>79</v>
      </c>
      <c r="B5" s="116"/>
      <c r="C5" s="116"/>
      <c r="D5" s="116" t="s">
        <v>80</v>
      </c>
      <c r="E5" s="116" t="s">
        <v>137</v>
      </c>
      <c r="F5" s="116"/>
      <c r="G5" s="116" t="s">
        <v>69</v>
      </c>
      <c r="H5" s="117" t="s">
        <v>247</v>
      </c>
      <c r="I5" s="117"/>
      <c r="J5" s="117"/>
      <c r="K5" s="117"/>
      <c r="L5" s="117"/>
      <c r="M5" s="117"/>
      <c r="N5" s="117"/>
      <c r="O5" s="117"/>
      <c r="P5" s="117"/>
      <c r="Q5" s="117"/>
      <c r="R5" s="117"/>
      <c r="S5" s="117"/>
      <c r="T5" s="117"/>
      <c r="U5" s="117"/>
      <c r="V5" s="117"/>
      <c r="W5" s="117"/>
      <c r="X5" s="117"/>
      <c r="Y5" s="117"/>
      <c r="Z5" s="117"/>
      <c r="AA5" s="117"/>
      <c r="AB5" s="117"/>
      <c r="AC5" s="117"/>
      <c r="AD5" s="117"/>
      <c r="AE5" s="117"/>
      <c r="AF5" s="117"/>
      <c r="AG5" s="117"/>
      <c r="AH5" s="117"/>
      <c r="AI5" s="117"/>
      <c r="AJ5" s="117"/>
      <c r="AK5" s="117"/>
      <c r="AL5" s="117"/>
      <c r="AM5" s="117"/>
      <c r="AN5" s="117"/>
      <c r="AO5" s="117"/>
      <c r="AP5" s="117"/>
      <c r="AQ5" s="117"/>
      <c r="AR5" s="117"/>
      <c r="AS5" s="117"/>
      <c r="AT5" s="117"/>
      <c r="AU5" s="117"/>
      <c r="AV5" s="117"/>
      <c r="AW5" s="117"/>
      <c r="AX5" s="117"/>
      <c r="AY5" s="117"/>
      <c r="AZ5" s="117"/>
      <c r="BA5" s="117"/>
      <c r="BB5" s="117"/>
      <c r="BC5" s="117"/>
      <c r="BD5" s="117"/>
      <c r="BE5" s="117"/>
      <c r="BF5" s="117"/>
      <c r="BG5" s="117"/>
      <c r="BH5" s="117"/>
      <c r="BI5" s="117"/>
      <c r="BJ5" s="116" t="s">
        <v>249</v>
      </c>
      <c r="BK5" s="116"/>
      <c r="BL5" s="116"/>
      <c r="BM5" s="116"/>
      <c r="BN5" s="116"/>
      <c r="BO5" s="116"/>
      <c r="BP5" s="116"/>
      <c r="BQ5" s="116"/>
      <c r="BR5" s="116"/>
      <c r="BS5" s="116"/>
      <c r="BT5" s="116"/>
      <c r="BU5" s="116"/>
      <c r="BV5" s="116"/>
      <c r="BW5" s="116"/>
      <c r="BX5" s="116"/>
      <c r="BY5" s="116"/>
      <c r="BZ5" s="116" t="s">
        <v>69</v>
      </c>
      <c r="CA5" s="117" t="s">
        <v>248</v>
      </c>
      <c r="CB5" s="117"/>
      <c r="CC5" s="117"/>
      <c r="CD5" s="117"/>
      <c r="CE5" s="117"/>
      <c r="CF5" s="117"/>
      <c r="CG5" s="117"/>
      <c r="CH5" s="117"/>
      <c r="CI5" s="117"/>
      <c r="CJ5" s="117"/>
      <c r="CK5" s="117"/>
      <c r="CL5" s="117"/>
      <c r="CM5" s="117"/>
      <c r="CN5" s="117"/>
      <c r="CO5" s="117"/>
      <c r="CP5" s="117"/>
      <c r="CQ5" s="117"/>
      <c r="CR5" s="117"/>
      <c r="CS5" s="117"/>
      <c r="CT5" s="117"/>
      <c r="CU5" s="117"/>
      <c r="CV5" s="117"/>
      <c r="CW5" s="117"/>
      <c r="CX5" s="117"/>
      <c r="CY5" s="117"/>
      <c r="CZ5" s="117"/>
      <c r="DA5" s="117"/>
      <c r="DB5" s="117"/>
      <c r="DC5" s="117"/>
      <c r="DD5" s="117"/>
      <c r="DE5" s="117"/>
      <c r="DF5" s="117"/>
      <c r="DG5" s="117"/>
      <c r="DH5" s="117"/>
      <c r="DI5" s="117"/>
      <c r="DJ5" s="117"/>
      <c r="DK5" s="117"/>
      <c r="DL5" s="117"/>
      <c r="DM5" s="117"/>
    </row>
    <row r="6" spans="1:117">
      <c r="A6" s="116" t="s">
        <v>89</v>
      </c>
      <c r="B6" s="116" t="s">
        <v>90</v>
      </c>
      <c r="C6" s="116" t="s">
        <v>91</v>
      </c>
      <c r="D6" s="116"/>
      <c r="E6" s="116"/>
      <c r="F6" s="116"/>
      <c r="G6" s="116"/>
      <c r="H6" s="116" t="s">
        <v>69</v>
      </c>
      <c r="I6" s="117" t="s">
        <v>260</v>
      </c>
      <c r="J6" s="117"/>
      <c r="K6" s="117"/>
      <c r="L6" s="117"/>
      <c r="M6" s="117" t="s">
        <v>261</v>
      </c>
      <c r="N6" s="117"/>
      <c r="O6" s="117"/>
      <c r="P6" s="117"/>
      <c r="Q6" s="117"/>
      <c r="R6" s="117"/>
      <c r="S6" s="117"/>
      <c r="T6" s="117"/>
      <c r="U6" s="117"/>
      <c r="V6" s="117"/>
      <c r="W6" s="117"/>
      <c r="X6" s="117"/>
      <c r="Y6" s="117"/>
      <c r="Z6" s="117"/>
      <c r="AA6" s="117"/>
      <c r="AB6" s="117"/>
      <c r="AC6" s="117"/>
      <c r="AD6" s="117"/>
      <c r="AE6" s="117"/>
      <c r="AF6" s="117"/>
      <c r="AG6" s="117"/>
      <c r="AH6" s="117"/>
      <c r="AI6" s="117"/>
      <c r="AJ6" s="117"/>
      <c r="AK6" s="117"/>
      <c r="AL6" s="117" t="s">
        <v>262</v>
      </c>
      <c r="AM6" s="117" t="s">
        <v>346</v>
      </c>
      <c r="AN6" s="117" t="s">
        <v>264</v>
      </c>
      <c r="AO6" s="117" t="s">
        <v>347</v>
      </c>
      <c r="AP6" s="117" t="s">
        <v>348</v>
      </c>
      <c r="AQ6" s="117" t="s">
        <v>349</v>
      </c>
      <c r="AR6" s="117" t="s">
        <v>350</v>
      </c>
      <c r="AS6" s="125" t="s">
        <v>351</v>
      </c>
      <c r="AT6" s="126"/>
      <c r="AU6" s="126"/>
      <c r="AV6" s="127"/>
      <c r="AW6" s="117" t="s">
        <v>352</v>
      </c>
      <c r="AX6" s="117" t="s">
        <v>271</v>
      </c>
      <c r="AY6" s="128" t="s">
        <v>353</v>
      </c>
      <c r="AZ6" s="129"/>
      <c r="BA6" s="129"/>
      <c r="BB6" s="129"/>
      <c r="BC6" s="129"/>
      <c r="BD6" s="129"/>
      <c r="BE6" s="129"/>
      <c r="BF6" s="129"/>
      <c r="BG6" s="129"/>
      <c r="BH6" s="130"/>
      <c r="BI6" s="131" t="s">
        <v>354</v>
      </c>
      <c r="BJ6" s="117" t="s">
        <v>69</v>
      </c>
      <c r="BK6" s="117" t="s">
        <v>300</v>
      </c>
      <c r="BL6" s="117"/>
      <c r="BM6" s="117"/>
      <c r="BN6" s="117"/>
      <c r="BO6" s="117"/>
      <c r="BP6" s="117"/>
      <c r="BQ6" s="117" t="s">
        <v>304</v>
      </c>
      <c r="BR6" s="117"/>
      <c r="BS6" s="117"/>
      <c r="BT6" s="117" t="s">
        <v>307</v>
      </c>
      <c r="BU6" s="117" t="s">
        <v>308</v>
      </c>
      <c r="BV6" s="117" t="s">
        <v>355</v>
      </c>
      <c r="BW6" s="117"/>
      <c r="BX6" s="117"/>
      <c r="BY6" s="117"/>
      <c r="BZ6" s="116"/>
      <c r="CA6" s="116" t="s">
        <v>69</v>
      </c>
      <c r="CB6" s="117" t="s">
        <v>356</v>
      </c>
      <c r="CC6" s="117"/>
      <c r="CD6" s="117"/>
      <c r="CE6" s="117"/>
      <c r="CF6" s="117"/>
      <c r="CG6" s="117"/>
      <c r="CH6" s="117"/>
      <c r="CI6" s="117"/>
      <c r="CJ6" s="117"/>
      <c r="CK6" s="117"/>
      <c r="CL6" s="117"/>
      <c r="CM6" s="117"/>
      <c r="CN6" s="117"/>
      <c r="CO6" s="117"/>
      <c r="CP6" s="117"/>
      <c r="CQ6" s="117"/>
      <c r="CR6" s="117"/>
      <c r="CS6" s="117"/>
      <c r="CT6" s="117"/>
      <c r="CU6" s="117"/>
      <c r="CV6" s="117"/>
      <c r="CW6" s="117"/>
      <c r="CX6" s="117"/>
      <c r="CY6" s="117"/>
      <c r="CZ6" s="117"/>
      <c r="DA6" s="117"/>
      <c r="DB6" s="117"/>
      <c r="DC6" s="117"/>
      <c r="DD6" s="117"/>
      <c r="DE6" s="117" t="s">
        <v>357</v>
      </c>
      <c r="DF6" s="117"/>
      <c r="DG6" s="117"/>
      <c r="DH6" s="117"/>
      <c r="DI6" s="117"/>
      <c r="DJ6" s="117"/>
      <c r="DK6" s="117"/>
      <c r="DL6" s="117"/>
      <c r="DM6" s="117"/>
    </row>
    <row r="7" spans="1:117">
      <c r="A7" s="116"/>
      <c r="B7" s="116"/>
      <c r="C7" s="116"/>
      <c r="D7" s="116"/>
      <c r="E7" s="116"/>
      <c r="F7" s="116"/>
      <c r="G7" s="116"/>
      <c r="H7" s="116"/>
      <c r="I7" s="117" t="s">
        <v>84</v>
      </c>
      <c r="J7" s="117" t="s">
        <v>358</v>
      </c>
      <c r="K7" s="117" t="s">
        <v>359</v>
      </c>
      <c r="L7" s="117" t="s">
        <v>360</v>
      </c>
      <c r="M7" s="117" t="s">
        <v>84</v>
      </c>
      <c r="N7" s="117" t="s">
        <v>361</v>
      </c>
      <c r="O7" s="117" t="s">
        <v>362</v>
      </c>
      <c r="P7" s="117" t="s">
        <v>363</v>
      </c>
      <c r="Q7" s="117" t="s">
        <v>364</v>
      </c>
      <c r="R7" s="117" t="s">
        <v>365</v>
      </c>
      <c r="S7" s="117" t="s">
        <v>366</v>
      </c>
      <c r="T7" s="117" t="s">
        <v>367</v>
      </c>
      <c r="U7" s="117" t="s">
        <v>368</v>
      </c>
      <c r="V7" s="117" t="s">
        <v>369</v>
      </c>
      <c r="W7" s="117" t="s">
        <v>370</v>
      </c>
      <c r="X7" s="123" t="s">
        <v>371</v>
      </c>
      <c r="Y7" s="117" t="s">
        <v>372</v>
      </c>
      <c r="Z7" s="117" t="s">
        <v>373</v>
      </c>
      <c r="AA7" s="117" t="s">
        <v>374</v>
      </c>
      <c r="AB7" s="117" t="s">
        <v>375</v>
      </c>
      <c r="AC7" s="117" t="s">
        <v>376</v>
      </c>
      <c r="AD7" s="117" t="s">
        <v>377</v>
      </c>
      <c r="AE7" s="117" t="s">
        <v>378</v>
      </c>
      <c r="AF7" s="117" t="s">
        <v>379</v>
      </c>
      <c r="AG7" s="117" t="s">
        <v>380</v>
      </c>
      <c r="AH7" s="117" t="s">
        <v>381</v>
      </c>
      <c r="AI7" s="117" t="s">
        <v>382</v>
      </c>
      <c r="AJ7" s="117" t="s">
        <v>383</v>
      </c>
      <c r="AK7" s="117" t="s">
        <v>384</v>
      </c>
      <c r="AL7" s="117"/>
      <c r="AM7" s="117"/>
      <c r="AN7" s="117"/>
      <c r="AO7" s="117"/>
      <c r="AP7" s="117"/>
      <c r="AQ7" s="117"/>
      <c r="AR7" s="117"/>
      <c r="AS7" s="123" t="s">
        <v>84</v>
      </c>
      <c r="AT7" s="117" t="s">
        <v>385</v>
      </c>
      <c r="AU7" s="117" t="s">
        <v>386</v>
      </c>
      <c r="AV7" s="117" t="s">
        <v>387</v>
      </c>
      <c r="AW7" s="117"/>
      <c r="AX7" s="117"/>
      <c r="AY7" s="117" t="s">
        <v>84</v>
      </c>
      <c r="AZ7" s="117" t="s">
        <v>388</v>
      </c>
      <c r="BA7" s="117" t="s">
        <v>389</v>
      </c>
      <c r="BB7" s="117" t="s">
        <v>390</v>
      </c>
      <c r="BC7" s="117" t="s">
        <v>391</v>
      </c>
      <c r="BD7" s="117" t="s">
        <v>392</v>
      </c>
      <c r="BE7" s="117" t="s">
        <v>393</v>
      </c>
      <c r="BF7" s="117" t="s">
        <v>394</v>
      </c>
      <c r="BG7" s="117" t="s">
        <v>395</v>
      </c>
      <c r="BH7" s="117" t="s">
        <v>396</v>
      </c>
      <c r="BI7" s="132"/>
      <c r="BJ7" s="117"/>
      <c r="BK7" s="117" t="s">
        <v>84</v>
      </c>
      <c r="BL7" s="117" t="s">
        <v>397</v>
      </c>
      <c r="BM7" s="117" t="s">
        <v>361</v>
      </c>
      <c r="BN7" s="117" t="s">
        <v>398</v>
      </c>
      <c r="BO7" s="117" t="s">
        <v>399</v>
      </c>
      <c r="BP7" s="117" t="s">
        <v>400</v>
      </c>
      <c r="BQ7" s="117" t="s">
        <v>84</v>
      </c>
      <c r="BR7" s="117" t="s">
        <v>401</v>
      </c>
      <c r="BS7" s="117" t="s">
        <v>402</v>
      </c>
      <c r="BT7" s="117"/>
      <c r="BU7" s="117"/>
      <c r="BV7" s="117" t="s">
        <v>84</v>
      </c>
      <c r="BW7" s="117" t="s">
        <v>403</v>
      </c>
      <c r="BX7" s="117" t="s">
        <v>404</v>
      </c>
      <c r="BY7" s="117" t="s">
        <v>405</v>
      </c>
      <c r="BZ7" s="116"/>
      <c r="CA7" s="116"/>
      <c r="CB7" s="116" t="s">
        <v>84</v>
      </c>
      <c r="CC7" s="117" t="s">
        <v>273</v>
      </c>
      <c r="CD7" s="117" t="s">
        <v>274</v>
      </c>
      <c r="CE7" s="117" t="s">
        <v>275</v>
      </c>
      <c r="CF7" s="117" t="s">
        <v>276</v>
      </c>
      <c r="CG7" s="117" t="s">
        <v>277</v>
      </c>
      <c r="CH7" s="117" t="s">
        <v>278</v>
      </c>
      <c r="CI7" s="117" t="s">
        <v>279</v>
      </c>
      <c r="CJ7" s="117" t="s">
        <v>280</v>
      </c>
      <c r="CK7" s="117" t="s">
        <v>281</v>
      </c>
      <c r="CL7" s="117" t="s">
        <v>282</v>
      </c>
      <c r="CM7" s="117" t="s">
        <v>406</v>
      </c>
      <c r="CN7" s="117" t="s">
        <v>407</v>
      </c>
      <c r="CO7" s="117" t="s">
        <v>285</v>
      </c>
      <c r="CP7" s="117" t="s">
        <v>286</v>
      </c>
      <c r="CQ7" s="117" t="s">
        <v>287</v>
      </c>
      <c r="CR7" s="117" t="s">
        <v>408</v>
      </c>
      <c r="CS7" s="117" t="s">
        <v>409</v>
      </c>
      <c r="CT7" s="117" t="s">
        <v>410</v>
      </c>
      <c r="CU7" s="117" t="s">
        <v>411</v>
      </c>
      <c r="CV7" s="117" t="s">
        <v>292</v>
      </c>
      <c r="CW7" s="117" t="s">
        <v>412</v>
      </c>
      <c r="CX7" s="117" t="s">
        <v>294</v>
      </c>
      <c r="CY7" s="117" t="s">
        <v>295</v>
      </c>
      <c r="CZ7" s="117" t="s">
        <v>413</v>
      </c>
      <c r="DA7" s="117" t="s">
        <v>414</v>
      </c>
      <c r="DB7" s="117" t="s">
        <v>415</v>
      </c>
      <c r="DC7" s="117" t="s">
        <v>416</v>
      </c>
      <c r="DD7" s="117" t="s">
        <v>417</v>
      </c>
      <c r="DE7" s="117" t="s">
        <v>84</v>
      </c>
      <c r="DF7" s="117" t="s">
        <v>418</v>
      </c>
      <c r="DG7" s="117" t="s">
        <v>419</v>
      </c>
      <c r="DH7" s="117" t="s">
        <v>420</v>
      </c>
      <c r="DI7" s="117" t="s">
        <v>421</v>
      </c>
      <c r="DJ7" s="117" t="s">
        <v>422</v>
      </c>
      <c r="DK7" s="137"/>
      <c r="DL7" s="137"/>
      <c r="DM7" s="117" t="s">
        <v>423</v>
      </c>
    </row>
    <row r="8" s="110" customFormat="1" ht="42" customHeight="1" spans="1:117">
      <c r="A8" s="116"/>
      <c r="B8" s="116"/>
      <c r="C8" s="116"/>
      <c r="D8" s="116"/>
      <c r="E8" s="116"/>
      <c r="F8" s="116"/>
      <c r="G8" s="116"/>
      <c r="H8" s="116"/>
      <c r="I8" s="117"/>
      <c r="J8" s="117"/>
      <c r="K8" s="117"/>
      <c r="L8" s="117"/>
      <c r="M8" s="117"/>
      <c r="N8" s="117"/>
      <c r="O8" s="117"/>
      <c r="P8" s="117"/>
      <c r="Q8" s="117"/>
      <c r="R8" s="117"/>
      <c r="S8" s="117"/>
      <c r="T8" s="117"/>
      <c r="U8" s="117"/>
      <c r="V8" s="117"/>
      <c r="W8" s="117"/>
      <c r="X8" s="124"/>
      <c r="Y8" s="117"/>
      <c r="Z8" s="117"/>
      <c r="AA8" s="117"/>
      <c r="AB8" s="117"/>
      <c r="AC8" s="117"/>
      <c r="AD8" s="117"/>
      <c r="AE8" s="117"/>
      <c r="AF8" s="117"/>
      <c r="AG8" s="117"/>
      <c r="AH8" s="117"/>
      <c r="AI8" s="117"/>
      <c r="AJ8" s="117"/>
      <c r="AK8" s="117"/>
      <c r="AL8" s="117"/>
      <c r="AM8" s="117"/>
      <c r="AN8" s="117"/>
      <c r="AO8" s="117"/>
      <c r="AP8" s="117"/>
      <c r="AQ8" s="117"/>
      <c r="AR8" s="117"/>
      <c r="AS8" s="124"/>
      <c r="AT8" s="117"/>
      <c r="AU8" s="117"/>
      <c r="AV8" s="117"/>
      <c r="AW8" s="117"/>
      <c r="AX8" s="117"/>
      <c r="AY8" s="117"/>
      <c r="AZ8" s="117"/>
      <c r="BA8" s="117"/>
      <c r="BB8" s="117"/>
      <c r="BC8" s="117"/>
      <c r="BD8" s="117"/>
      <c r="BE8" s="117"/>
      <c r="BF8" s="117"/>
      <c r="BG8" s="117"/>
      <c r="BH8" s="117"/>
      <c r="BI8" s="133"/>
      <c r="BJ8" s="117"/>
      <c r="BK8" s="117"/>
      <c r="BL8" s="117"/>
      <c r="BM8" s="117"/>
      <c r="BN8" s="117"/>
      <c r="BO8" s="117"/>
      <c r="BP8" s="117"/>
      <c r="BQ8" s="117"/>
      <c r="BR8" s="117"/>
      <c r="BS8" s="117"/>
      <c r="BT8" s="117"/>
      <c r="BU8" s="117"/>
      <c r="BV8" s="117"/>
      <c r="BW8" s="117"/>
      <c r="BX8" s="117"/>
      <c r="BY8" s="117"/>
      <c r="BZ8" s="116"/>
      <c r="CA8" s="116"/>
      <c r="CB8" s="116"/>
      <c r="CC8" s="117"/>
      <c r="CD8" s="117"/>
      <c r="CE8" s="117"/>
      <c r="CF8" s="117"/>
      <c r="CG8" s="117"/>
      <c r="CH8" s="117"/>
      <c r="CI8" s="117"/>
      <c r="CJ8" s="117"/>
      <c r="CK8" s="117"/>
      <c r="CL8" s="117"/>
      <c r="CM8" s="117"/>
      <c r="CN8" s="117"/>
      <c r="CO8" s="117"/>
      <c r="CP8" s="117"/>
      <c r="CQ8" s="117"/>
      <c r="CR8" s="117"/>
      <c r="CS8" s="117"/>
      <c r="CT8" s="117"/>
      <c r="CU8" s="117"/>
      <c r="CV8" s="117"/>
      <c r="CW8" s="117"/>
      <c r="CX8" s="117"/>
      <c r="CY8" s="117"/>
      <c r="CZ8" s="117"/>
      <c r="DA8" s="117"/>
      <c r="DB8" s="117"/>
      <c r="DC8" s="117"/>
      <c r="DD8" s="117"/>
      <c r="DE8" s="117"/>
      <c r="DF8" s="117"/>
      <c r="DG8" s="117"/>
      <c r="DH8" s="117"/>
      <c r="DI8" s="117"/>
      <c r="DJ8" s="117"/>
      <c r="DK8" s="137"/>
      <c r="DL8" s="137"/>
      <c r="DM8" s="117"/>
    </row>
    <row r="9" s="112" customFormat="1" ht="15" customHeight="1" spans="1:117">
      <c r="A9" s="118" t="s">
        <v>26</v>
      </c>
      <c r="B9" s="119" t="s">
        <v>26</v>
      </c>
      <c r="C9" s="119" t="s">
        <v>26</v>
      </c>
      <c r="D9" s="119" t="s">
        <v>26</v>
      </c>
      <c r="E9" s="120" t="s">
        <v>69</v>
      </c>
      <c r="F9" s="121">
        <f t="shared" ref="F9:F22" si="0">SUM(G9,BZ9)</f>
        <v>7342878</v>
      </c>
      <c r="G9" s="122">
        <f t="shared" ref="G9:G22" si="1">SUM(H9,BJ9)</f>
        <v>5811678</v>
      </c>
      <c r="H9" s="122">
        <f t="shared" ref="H9:H22" si="2">SUM(I9,M9,AL9,AM9,AN9,AO9,AP9,AQ9,AR9,AS9,AW9,AX9,AY9)</f>
        <v>3548485</v>
      </c>
      <c r="I9" s="122">
        <f t="shared" ref="I9:I22" si="3">SUM(J9:L9)</f>
        <v>1314756</v>
      </c>
      <c r="J9" s="122">
        <v>670080</v>
      </c>
      <c r="K9" s="122">
        <v>33804</v>
      </c>
      <c r="L9" s="122">
        <v>610872</v>
      </c>
      <c r="M9" s="122">
        <f t="shared" ref="M9:M22" si="4">SUM(N9:AK9)</f>
        <v>762132</v>
      </c>
      <c r="N9" s="122">
        <v>34632</v>
      </c>
      <c r="O9" s="122">
        <v>0</v>
      </c>
      <c r="P9" s="122">
        <v>0</v>
      </c>
      <c r="Q9" s="122">
        <v>0</v>
      </c>
      <c r="R9" s="122">
        <v>0</v>
      </c>
      <c r="S9" s="122">
        <v>0</v>
      </c>
      <c r="T9" s="122">
        <v>0</v>
      </c>
      <c r="U9" s="122">
        <v>0</v>
      </c>
      <c r="V9" s="122">
        <v>0</v>
      </c>
      <c r="W9" s="122">
        <v>0</v>
      </c>
      <c r="X9" s="122">
        <v>0</v>
      </c>
      <c r="Y9" s="122">
        <v>0</v>
      </c>
      <c r="Z9" s="122">
        <v>0</v>
      </c>
      <c r="AA9" s="122">
        <v>0</v>
      </c>
      <c r="AB9" s="122">
        <v>0</v>
      </c>
      <c r="AC9" s="122">
        <v>0</v>
      </c>
      <c r="AD9" s="122">
        <v>0</v>
      </c>
      <c r="AE9" s="122">
        <v>0</v>
      </c>
      <c r="AF9" s="122">
        <v>0</v>
      </c>
      <c r="AG9" s="122">
        <v>491700</v>
      </c>
      <c r="AH9" s="122">
        <v>142200</v>
      </c>
      <c r="AI9" s="122">
        <v>93600</v>
      </c>
      <c r="AJ9" s="122">
        <v>0</v>
      </c>
      <c r="AK9" s="122">
        <v>0</v>
      </c>
      <c r="AL9" s="122">
        <v>58657</v>
      </c>
      <c r="AM9" s="122">
        <v>0</v>
      </c>
      <c r="AN9" s="122">
        <v>507528</v>
      </c>
      <c r="AO9" s="122">
        <v>385164</v>
      </c>
      <c r="AP9" s="122">
        <v>0</v>
      </c>
      <c r="AQ9" s="122">
        <v>189124</v>
      </c>
      <c r="AR9" s="122">
        <v>0</v>
      </c>
      <c r="AS9" s="122">
        <f t="shared" ref="AS9:AS22" si="5">SUM(AT9:AV9)</f>
        <v>49291</v>
      </c>
      <c r="AT9" s="122">
        <v>7015</v>
      </c>
      <c r="AU9" s="122">
        <v>23486</v>
      </c>
      <c r="AV9" s="122">
        <v>18790</v>
      </c>
      <c r="AW9" s="122">
        <v>281833</v>
      </c>
      <c r="AX9" s="122">
        <v>0</v>
      </c>
      <c r="AY9" s="122">
        <f t="shared" ref="AY9:AY22" si="6">SUM(AZ9:BI9)</f>
        <v>0</v>
      </c>
      <c r="AZ9" s="122">
        <v>0</v>
      </c>
      <c r="BA9" s="122">
        <v>0</v>
      </c>
      <c r="BB9" s="122">
        <v>0</v>
      </c>
      <c r="BC9" s="122">
        <v>0</v>
      </c>
      <c r="BD9" s="122">
        <v>0</v>
      </c>
      <c r="BE9" s="122">
        <v>0</v>
      </c>
      <c r="BF9" s="122">
        <v>0</v>
      </c>
      <c r="BG9" s="122">
        <v>0</v>
      </c>
      <c r="BH9" s="122">
        <v>0</v>
      </c>
      <c r="BI9" s="122">
        <v>0</v>
      </c>
      <c r="BJ9" s="122">
        <f t="shared" ref="BJ9:BJ22" si="7">SUM(BK9,BQ9,BT9,BU9,BV9)</f>
        <v>2263193</v>
      </c>
      <c r="BK9" s="122">
        <f t="shared" ref="BK9:BK22" si="8">SUM(BL9:BP9)</f>
        <v>0</v>
      </c>
      <c r="BL9" s="122">
        <v>0</v>
      </c>
      <c r="BM9" s="122">
        <v>0</v>
      </c>
      <c r="BN9" s="122">
        <v>0</v>
      </c>
      <c r="BO9" s="122">
        <v>0</v>
      </c>
      <c r="BP9" s="122">
        <v>0</v>
      </c>
      <c r="BQ9" s="122">
        <f t="shared" ref="BQ9:BQ22" si="9">SUM(BR9:BS9)</f>
        <v>1371840</v>
      </c>
      <c r="BR9" s="122">
        <v>30000</v>
      </c>
      <c r="BS9" s="122">
        <v>1341840</v>
      </c>
      <c r="BT9" s="122">
        <v>0</v>
      </c>
      <c r="BU9" s="122">
        <v>0</v>
      </c>
      <c r="BV9" s="122">
        <f t="shared" ref="BV9:BV22" si="10">SUM(BW9:BY9)</f>
        <v>891353</v>
      </c>
      <c r="BW9" s="122">
        <v>0</v>
      </c>
      <c r="BX9" s="122">
        <v>891353</v>
      </c>
      <c r="BY9" s="134">
        <v>0</v>
      </c>
      <c r="BZ9" s="135">
        <f t="shared" ref="BZ9:BZ22" si="11">SUM(CA9,DE9)</f>
        <v>1531200</v>
      </c>
      <c r="CA9" s="135">
        <f t="shared" ref="CA9:CA22" si="12">SUM(CB9)</f>
        <v>421200</v>
      </c>
      <c r="CB9" s="136">
        <f t="shared" ref="CB9:CB22" si="13">SUM(CC9:DC9)</f>
        <v>421200</v>
      </c>
      <c r="CC9" s="122">
        <v>109800</v>
      </c>
      <c r="CD9" s="122">
        <v>27000</v>
      </c>
      <c r="CE9" s="122">
        <v>6300</v>
      </c>
      <c r="CF9" s="122">
        <v>0</v>
      </c>
      <c r="CG9" s="122">
        <v>15300</v>
      </c>
      <c r="CH9" s="122">
        <v>15300</v>
      </c>
      <c r="CI9" s="122">
        <v>12600</v>
      </c>
      <c r="CJ9" s="122">
        <v>0</v>
      </c>
      <c r="CK9" s="122">
        <v>0</v>
      </c>
      <c r="CL9" s="122">
        <v>99000</v>
      </c>
      <c r="CM9" s="122">
        <v>0</v>
      </c>
      <c r="CN9" s="122">
        <v>30600</v>
      </c>
      <c r="CO9" s="122">
        <v>0</v>
      </c>
      <c r="CP9" s="122">
        <v>18000</v>
      </c>
      <c r="CQ9" s="122">
        <v>14400</v>
      </c>
      <c r="CR9" s="122">
        <v>45000</v>
      </c>
      <c r="CS9" s="122">
        <v>0</v>
      </c>
      <c r="CT9" s="122">
        <v>0</v>
      </c>
      <c r="CU9" s="122">
        <v>0</v>
      </c>
      <c r="CV9" s="122">
        <v>9000</v>
      </c>
      <c r="CW9" s="122">
        <v>0</v>
      </c>
      <c r="CX9" s="122">
        <v>0</v>
      </c>
      <c r="CY9" s="122">
        <v>0</v>
      </c>
      <c r="CZ9" s="122">
        <v>0</v>
      </c>
      <c r="DA9" s="122">
        <v>0</v>
      </c>
      <c r="DB9" s="122">
        <v>0</v>
      </c>
      <c r="DC9" s="122">
        <v>18900</v>
      </c>
      <c r="DD9" s="122">
        <v>46800</v>
      </c>
      <c r="DE9" s="122">
        <f t="shared" ref="DE9:DE22" si="14">SUM(DF9:DM9)</f>
        <v>1110000</v>
      </c>
      <c r="DF9" s="122">
        <v>0</v>
      </c>
      <c r="DG9" s="122">
        <v>1050000</v>
      </c>
      <c r="DH9" s="122">
        <v>60000</v>
      </c>
      <c r="DI9" s="122">
        <v>0</v>
      </c>
      <c r="DJ9" s="134">
        <v>0</v>
      </c>
      <c r="DK9" s="138"/>
      <c r="DL9" s="138"/>
      <c r="DM9" s="139">
        <v>0</v>
      </c>
    </row>
    <row r="10" s="112" customFormat="1" ht="15" customHeight="1" spans="1:117">
      <c r="A10" s="118" t="s">
        <v>26</v>
      </c>
      <c r="B10" s="119" t="s">
        <v>26</v>
      </c>
      <c r="C10" s="119" t="s">
        <v>26</v>
      </c>
      <c r="D10" s="119" t="s">
        <v>26</v>
      </c>
      <c r="E10" s="120" t="s">
        <v>92</v>
      </c>
      <c r="F10" s="121">
        <f t="shared" si="0"/>
        <v>7342878</v>
      </c>
      <c r="G10" s="122">
        <f t="shared" si="1"/>
        <v>5811678</v>
      </c>
      <c r="H10" s="122">
        <f t="shared" si="2"/>
        <v>3548485</v>
      </c>
      <c r="I10" s="122">
        <f t="shared" si="3"/>
        <v>1314756</v>
      </c>
      <c r="J10" s="122">
        <v>670080</v>
      </c>
      <c r="K10" s="122">
        <v>33804</v>
      </c>
      <c r="L10" s="122">
        <v>610872</v>
      </c>
      <c r="M10" s="122">
        <f t="shared" si="4"/>
        <v>762132</v>
      </c>
      <c r="N10" s="122">
        <v>34632</v>
      </c>
      <c r="O10" s="122">
        <v>0</v>
      </c>
      <c r="P10" s="122">
        <v>0</v>
      </c>
      <c r="Q10" s="122">
        <v>0</v>
      </c>
      <c r="R10" s="122">
        <v>0</v>
      </c>
      <c r="S10" s="122">
        <v>0</v>
      </c>
      <c r="T10" s="122">
        <v>0</v>
      </c>
      <c r="U10" s="122">
        <v>0</v>
      </c>
      <c r="V10" s="122">
        <v>0</v>
      </c>
      <c r="W10" s="122">
        <v>0</v>
      </c>
      <c r="X10" s="122">
        <v>0</v>
      </c>
      <c r="Y10" s="122">
        <v>0</v>
      </c>
      <c r="Z10" s="122">
        <v>0</v>
      </c>
      <c r="AA10" s="122">
        <v>0</v>
      </c>
      <c r="AB10" s="122">
        <v>0</v>
      </c>
      <c r="AC10" s="122">
        <v>0</v>
      </c>
      <c r="AD10" s="122">
        <v>0</v>
      </c>
      <c r="AE10" s="122">
        <v>0</v>
      </c>
      <c r="AF10" s="122">
        <v>0</v>
      </c>
      <c r="AG10" s="122">
        <v>491700</v>
      </c>
      <c r="AH10" s="122">
        <v>142200</v>
      </c>
      <c r="AI10" s="122">
        <v>93600</v>
      </c>
      <c r="AJ10" s="122">
        <v>0</v>
      </c>
      <c r="AK10" s="122">
        <v>0</v>
      </c>
      <c r="AL10" s="122">
        <v>58657</v>
      </c>
      <c r="AM10" s="122">
        <v>0</v>
      </c>
      <c r="AN10" s="122">
        <v>507528</v>
      </c>
      <c r="AO10" s="122">
        <v>385164</v>
      </c>
      <c r="AP10" s="122">
        <v>0</v>
      </c>
      <c r="AQ10" s="122">
        <v>189124</v>
      </c>
      <c r="AR10" s="122">
        <v>0</v>
      </c>
      <c r="AS10" s="122">
        <f t="shared" si="5"/>
        <v>49291</v>
      </c>
      <c r="AT10" s="122">
        <v>7015</v>
      </c>
      <c r="AU10" s="122">
        <v>23486</v>
      </c>
      <c r="AV10" s="122">
        <v>18790</v>
      </c>
      <c r="AW10" s="122">
        <v>281833</v>
      </c>
      <c r="AX10" s="122">
        <v>0</v>
      </c>
      <c r="AY10" s="122">
        <f t="shared" si="6"/>
        <v>0</v>
      </c>
      <c r="AZ10" s="122">
        <v>0</v>
      </c>
      <c r="BA10" s="122">
        <v>0</v>
      </c>
      <c r="BB10" s="122">
        <v>0</v>
      </c>
      <c r="BC10" s="122">
        <v>0</v>
      </c>
      <c r="BD10" s="122">
        <v>0</v>
      </c>
      <c r="BE10" s="122">
        <v>0</v>
      </c>
      <c r="BF10" s="122">
        <v>0</v>
      </c>
      <c r="BG10" s="122">
        <v>0</v>
      </c>
      <c r="BH10" s="122">
        <v>0</v>
      </c>
      <c r="BI10" s="122">
        <v>0</v>
      </c>
      <c r="BJ10" s="122">
        <f t="shared" si="7"/>
        <v>2263193</v>
      </c>
      <c r="BK10" s="122">
        <f t="shared" si="8"/>
        <v>0</v>
      </c>
      <c r="BL10" s="122">
        <v>0</v>
      </c>
      <c r="BM10" s="122">
        <v>0</v>
      </c>
      <c r="BN10" s="122">
        <v>0</v>
      </c>
      <c r="BO10" s="122">
        <v>0</v>
      </c>
      <c r="BP10" s="122">
        <v>0</v>
      </c>
      <c r="BQ10" s="122">
        <f t="shared" si="9"/>
        <v>1371840</v>
      </c>
      <c r="BR10" s="122">
        <v>30000</v>
      </c>
      <c r="BS10" s="122">
        <v>1341840</v>
      </c>
      <c r="BT10" s="122">
        <v>0</v>
      </c>
      <c r="BU10" s="122">
        <v>0</v>
      </c>
      <c r="BV10" s="122">
        <f t="shared" si="10"/>
        <v>891353</v>
      </c>
      <c r="BW10" s="122">
        <v>0</v>
      </c>
      <c r="BX10" s="122">
        <v>891353</v>
      </c>
      <c r="BY10" s="134">
        <v>0</v>
      </c>
      <c r="BZ10" s="135">
        <f t="shared" si="11"/>
        <v>1531200</v>
      </c>
      <c r="CA10" s="135">
        <f t="shared" si="12"/>
        <v>421200</v>
      </c>
      <c r="CB10" s="136">
        <f t="shared" si="13"/>
        <v>421200</v>
      </c>
      <c r="CC10" s="122">
        <v>109800</v>
      </c>
      <c r="CD10" s="122">
        <v>27000</v>
      </c>
      <c r="CE10" s="122">
        <v>6300</v>
      </c>
      <c r="CF10" s="122">
        <v>0</v>
      </c>
      <c r="CG10" s="122">
        <v>15300</v>
      </c>
      <c r="CH10" s="122">
        <v>15300</v>
      </c>
      <c r="CI10" s="122">
        <v>12600</v>
      </c>
      <c r="CJ10" s="122">
        <v>0</v>
      </c>
      <c r="CK10" s="122">
        <v>0</v>
      </c>
      <c r="CL10" s="122">
        <v>99000</v>
      </c>
      <c r="CM10" s="122">
        <v>0</v>
      </c>
      <c r="CN10" s="122">
        <v>30600</v>
      </c>
      <c r="CO10" s="122">
        <v>0</v>
      </c>
      <c r="CP10" s="122">
        <v>18000</v>
      </c>
      <c r="CQ10" s="122">
        <v>14400</v>
      </c>
      <c r="CR10" s="122">
        <v>45000</v>
      </c>
      <c r="CS10" s="122">
        <v>0</v>
      </c>
      <c r="CT10" s="122">
        <v>0</v>
      </c>
      <c r="CU10" s="122">
        <v>0</v>
      </c>
      <c r="CV10" s="122">
        <v>9000</v>
      </c>
      <c r="CW10" s="122">
        <v>0</v>
      </c>
      <c r="CX10" s="122">
        <v>0</v>
      </c>
      <c r="CY10" s="122">
        <v>0</v>
      </c>
      <c r="CZ10" s="122">
        <v>0</v>
      </c>
      <c r="DA10" s="122">
        <v>0</v>
      </c>
      <c r="DB10" s="122">
        <v>0</v>
      </c>
      <c r="DC10" s="122">
        <v>18900</v>
      </c>
      <c r="DD10" s="122">
        <v>46800</v>
      </c>
      <c r="DE10" s="122">
        <f t="shared" si="14"/>
        <v>1110000</v>
      </c>
      <c r="DF10" s="122">
        <v>0</v>
      </c>
      <c r="DG10" s="122">
        <v>1050000</v>
      </c>
      <c r="DH10" s="122">
        <v>60000</v>
      </c>
      <c r="DI10" s="122">
        <v>0</v>
      </c>
      <c r="DJ10" s="134">
        <v>0</v>
      </c>
      <c r="DK10" s="138"/>
      <c r="DL10" s="138"/>
      <c r="DM10" s="139">
        <v>0</v>
      </c>
    </row>
    <row r="11" s="112" customFormat="1" ht="15" customHeight="1" spans="1:117">
      <c r="A11" s="118" t="s">
        <v>26</v>
      </c>
      <c r="B11" s="119" t="s">
        <v>26</v>
      </c>
      <c r="C11" s="119" t="s">
        <v>26</v>
      </c>
      <c r="D11" s="119" t="s">
        <v>93</v>
      </c>
      <c r="E11" s="120" t="s">
        <v>94</v>
      </c>
      <c r="F11" s="121">
        <f t="shared" si="0"/>
        <v>7342878</v>
      </c>
      <c r="G11" s="122">
        <f t="shared" si="1"/>
        <v>5811678</v>
      </c>
      <c r="H11" s="122">
        <f t="shared" si="2"/>
        <v>3548485</v>
      </c>
      <c r="I11" s="122">
        <f t="shared" si="3"/>
        <v>1314756</v>
      </c>
      <c r="J11" s="122">
        <v>670080</v>
      </c>
      <c r="K11" s="122">
        <v>33804</v>
      </c>
      <c r="L11" s="122">
        <v>610872</v>
      </c>
      <c r="M11" s="122">
        <f t="shared" si="4"/>
        <v>762132</v>
      </c>
      <c r="N11" s="122">
        <v>34632</v>
      </c>
      <c r="O11" s="122">
        <v>0</v>
      </c>
      <c r="P11" s="122">
        <v>0</v>
      </c>
      <c r="Q11" s="122">
        <v>0</v>
      </c>
      <c r="R11" s="122">
        <v>0</v>
      </c>
      <c r="S11" s="122">
        <v>0</v>
      </c>
      <c r="T11" s="122">
        <v>0</v>
      </c>
      <c r="U11" s="122">
        <v>0</v>
      </c>
      <c r="V11" s="122">
        <v>0</v>
      </c>
      <c r="W11" s="122">
        <v>0</v>
      </c>
      <c r="X11" s="122">
        <v>0</v>
      </c>
      <c r="Y11" s="122">
        <v>0</v>
      </c>
      <c r="Z11" s="122">
        <v>0</v>
      </c>
      <c r="AA11" s="122">
        <v>0</v>
      </c>
      <c r="AB11" s="122">
        <v>0</v>
      </c>
      <c r="AC11" s="122">
        <v>0</v>
      </c>
      <c r="AD11" s="122">
        <v>0</v>
      </c>
      <c r="AE11" s="122">
        <v>0</v>
      </c>
      <c r="AF11" s="122">
        <v>0</v>
      </c>
      <c r="AG11" s="122">
        <v>491700</v>
      </c>
      <c r="AH11" s="122">
        <v>142200</v>
      </c>
      <c r="AI11" s="122">
        <v>93600</v>
      </c>
      <c r="AJ11" s="122">
        <v>0</v>
      </c>
      <c r="AK11" s="122">
        <v>0</v>
      </c>
      <c r="AL11" s="122">
        <v>58657</v>
      </c>
      <c r="AM11" s="122">
        <v>0</v>
      </c>
      <c r="AN11" s="122">
        <v>507528</v>
      </c>
      <c r="AO11" s="122">
        <v>385164</v>
      </c>
      <c r="AP11" s="122">
        <v>0</v>
      </c>
      <c r="AQ11" s="122">
        <v>189124</v>
      </c>
      <c r="AR11" s="122">
        <v>0</v>
      </c>
      <c r="AS11" s="122">
        <f t="shared" si="5"/>
        <v>49291</v>
      </c>
      <c r="AT11" s="122">
        <v>7015</v>
      </c>
      <c r="AU11" s="122">
        <v>23486</v>
      </c>
      <c r="AV11" s="122">
        <v>18790</v>
      </c>
      <c r="AW11" s="122">
        <v>281833</v>
      </c>
      <c r="AX11" s="122">
        <v>0</v>
      </c>
      <c r="AY11" s="122">
        <f t="shared" si="6"/>
        <v>0</v>
      </c>
      <c r="AZ11" s="122">
        <v>0</v>
      </c>
      <c r="BA11" s="122">
        <v>0</v>
      </c>
      <c r="BB11" s="122">
        <v>0</v>
      </c>
      <c r="BC11" s="122">
        <v>0</v>
      </c>
      <c r="BD11" s="122">
        <v>0</v>
      </c>
      <c r="BE11" s="122">
        <v>0</v>
      </c>
      <c r="BF11" s="122">
        <v>0</v>
      </c>
      <c r="BG11" s="122">
        <v>0</v>
      </c>
      <c r="BH11" s="122">
        <v>0</v>
      </c>
      <c r="BI11" s="122">
        <v>0</v>
      </c>
      <c r="BJ11" s="122">
        <f t="shared" si="7"/>
        <v>2263193</v>
      </c>
      <c r="BK11" s="122">
        <f t="shared" si="8"/>
        <v>0</v>
      </c>
      <c r="BL11" s="122">
        <v>0</v>
      </c>
      <c r="BM11" s="122">
        <v>0</v>
      </c>
      <c r="BN11" s="122">
        <v>0</v>
      </c>
      <c r="BO11" s="122">
        <v>0</v>
      </c>
      <c r="BP11" s="122">
        <v>0</v>
      </c>
      <c r="BQ11" s="122">
        <f t="shared" si="9"/>
        <v>1371840</v>
      </c>
      <c r="BR11" s="122">
        <v>30000</v>
      </c>
      <c r="BS11" s="122">
        <v>1341840</v>
      </c>
      <c r="BT11" s="122">
        <v>0</v>
      </c>
      <c r="BU11" s="122">
        <v>0</v>
      </c>
      <c r="BV11" s="122">
        <f t="shared" si="10"/>
        <v>891353</v>
      </c>
      <c r="BW11" s="122">
        <v>0</v>
      </c>
      <c r="BX11" s="122">
        <v>891353</v>
      </c>
      <c r="BY11" s="134">
        <v>0</v>
      </c>
      <c r="BZ11" s="135">
        <f t="shared" si="11"/>
        <v>1531200</v>
      </c>
      <c r="CA11" s="135">
        <f t="shared" si="12"/>
        <v>421200</v>
      </c>
      <c r="CB11" s="136">
        <f t="shared" si="13"/>
        <v>421200</v>
      </c>
      <c r="CC11" s="122">
        <v>109800</v>
      </c>
      <c r="CD11" s="122">
        <v>27000</v>
      </c>
      <c r="CE11" s="122">
        <v>6300</v>
      </c>
      <c r="CF11" s="122">
        <v>0</v>
      </c>
      <c r="CG11" s="122">
        <v>15300</v>
      </c>
      <c r="CH11" s="122">
        <v>15300</v>
      </c>
      <c r="CI11" s="122">
        <v>12600</v>
      </c>
      <c r="CJ11" s="122">
        <v>0</v>
      </c>
      <c r="CK11" s="122">
        <v>0</v>
      </c>
      <c r="CL11" s="122">
        <v>99000</v>
      </c>
      <c r="CM11" s="122">
        <v>0</v>
      </c>
      <c r="CN11" s="122">
        <v>30600</v>
      </c>
      <c r="CO11" s="122">
        <v>0</v>
      </c>
      <c r="CP11" s="122">
        <v>18000</v>
      </c>
      <c r="CQ11" s="122">
        <v>14400</v>
      </c>
      <c r="CR11" s="122">
        <v>45000</v>
      </c>
      <c r="CS11" s="122">
        <v>0</v>
      </c>
      <c r="CT11" s="122">
        <v>0</v>
      </c>
      <c r="CU11" s="122">
        <v>0</v>
      </c>
      <c r="CV11" s="122">
        <v>9000</v>
      </c>
      <c r="CW11" s="122">
        <v>0</v>
      </c>
      <c r="CX11" s="122">
        <v>0</v>
      </c>
      <c r="CY11" s="122">
        <v>0</v>
      </c>
      <c r="CZ11" s="122">
        <v>0</v>
      </c>
      <c r="DA11" s="122">
        <v>0</v>
      </c>
      <c r="DB11" s="122">
        <v>0</v>
      </c>
      <c r="DC11" s="122">
        <v>18900</v>
      </c>
      <c r="DD11" s="122">
        <v>46800</v>
      </c>
      <c r="DE11" s="122">
        <f t="shared" si="14"/>
        <v>1110000</v>
      </c>
      <c r="DF11" s="122">
        <v>0</v>
      </c>
      <c r="DG11" s="122">
        <v>1050000</v>
      </c>
      <c r="DH11" s="122">
        <v>60000</v>
      </c>
      <c r="DI11" s="122">
        <v>0</v>
      </c>
      <c r="DJ11" s="134">
        <v>0</v>
      </c>
      <c r="DK11" s="138"/>
      <c r="DL11" s="138"/>
      <c r="DM11" s="139">
        <v>0</v>
      </c>
    </row>
    <row r="12" s="112" customFormat="1" ht="15" customHeight="1" spans="1:117">
      <c r="A12" s="118" t="s">
        <v>95</v>
      </c>
      <c r="B12" s="119" t="s">
        <v>96</v>
      </c>
      <c r="C12" s="119" t="s">
        <v>97</v>
      </c>
      <c r="D12" s="119" t="s">
        <v>98</v>
      </c>
      <c r="E12" s="120" t="s">
        <v>99</v>
      </c>
      <c r="F12" s="121">
        <f t="shared" si="0"/>
        <v>2446580</v>
      </c>
      <c r="G12" s="122">
        <f t="shared" si="1"/>
        <v>2192180</v>
      </c>
      <c r="H12" s="122">
        <f t="shared" si="2"/>
        <v>1270827</v>
      </c>
      <c r="I12" s="122">
        <f t="shared" si="3"/>
        <v>586896</v>
      </c>
      <c r="J12" s="122">
        <v>553092</v>
      </c>
      <c r="K12" s="122">
        <v>33804</v>
      </c>
      <c r="L12" s="122">
        <v>0</v>
      </c>
      <c r="M12" s="122">
        <f t="shared" si="4"/>
        <v>590004</v>
      </c>
      <c r="N12" s="122">
        <v>15984</v>
      </c>
      <c r="O12" s="122">
        <v>0</v>
      </c>
      <c r="P12" s="122">
        <v>0</v>
      </c>
      <c r="Q12" s="122">
        <v>0</v>
      </c>
      <c r="R12" s="122">
        <v>0</v>
      </c>
      <c r="S12" s="122">
        <v>0</v>
      </c>
      <c r="T12" s="122">
        <v>0</v>
      </c>
      <c r="U12" s="122">
        <v>0</v>
      </c>
      <c r="V12" s="122">
        <v>0</v>
      </c>
      <c r="W12" s="122">
        <v>0</v>
      </c>
      <c r="X12" s="122">
        <v>0</v>
      </c>
      <c r="Y12" s="122">
        <v>0</v>
      </c>
      <c r="Z12" s="122">
        <v>0</v>
      </c>
      <c r="AA12" s="122">
        <v>0</v>
      </c>
      <c r="AB12" s="122">
        <v>0</v>
      </c>
      <c r="AC12" s="122">
        <v>0</v>
      </c>
      <c r="AD12" s="122">
        <v>0</v>
      </c>
      <c r="AE12" s="122">
        <v>0</v>
      </c>
      <c r="AF12" s="122">
        <v>0</v>
      </c>
      <c r="AG12" s="122">
        <v>412020</v>
      </c>
      <c r="AH12" s="122">
        <v>118800</v>
      </c>
      <c r="AI12" s="122">
        <v>43200</v>
      </c>
      <c r="AJ12" s="122">
        <v>0</v>
      </c>
      <c r="AK12" s="122">
        <v>0</v>
      </c>
      <c r="AL12" s="122">
        <v>48908</v>
      </c>
      <c r="AM12" s="122">
        <v>0</v>
      </c>
      <c r="AN12" s="122">
        <v>25920</v>
      </c>
      <c r="AO12" s="122">
        <v>0</v>
      </c>
      <c r="AP12" s="122">
        <v>0</v>
      </c>
      <c r="AQ12" s="122">
        <v>0</v>
      </c>
      <c r="AR12" s="122">
        <v>0</v>
      </c>
      <c r="AS12" s="122">
        <f t="shared" si="5"/>
        <v>19099</v>
      </c>
      <c r="AT12" s="122">
        <v>364</v>
      </c>
      <c r="AU12" s="122">
        <v>10408</v>
      </c>
      <c r="AV12" s="122">
        <v>8327</v>
      </c>
      <c r="AW12" s="122">
        <v>0</v>
      </c>
      <c r="AX12" s="122">
        <v>0</v>
      </c>
      <c r="AY12" s="122">
        <f t="shared" si="6"/>
        <v>0</v>
      </c>
      <c r="AZ12" s="122">
        <v>0</v>
      </c>
      <c r="BA12" s="122">
        <v>0</v>
      </c>
      <c r="BB12" s="122">
        <v>0</v>
      </c>
      <c r="BC12" s="122">
        <v>0</v>
      </c>
      <c r="BD12" s="122">
        <v>0</v>
      </c>
      <c r="BE12" s="122">
        <v>0</v>
      </c>
      <c r="BF12" s="122">
        <v>0</v>
      </c>
      <c r="BG12" s="122">
        <v>0</v>
      </c>
      <c r="BH12" s="122">
        <v>0</v>
      </c>
      <c r="BI12" s="122">
        <v>0</v>
      </c>
      <c r="BJ12" s="122">
        <f t="shared" si="7"/>
        <v>921353</v>
      </c>
      <c r="BK12" s="122">
        <f t="shared" si="8"/>
        <v>0</v>
      </c>
      <c r="BL12" s="122">
        <v>0</v>
      </c>
      <c r="BM12" s="122">
        <v>0</v>
      </c>
      <c r="BN12" s="122">
        <v>0</v>
      </c>
      <c r="BO12" s="122">
        <v>0</v>
      </c>
      <c r="BP12" s="122">
        <v>0</v>
      </c>
      <c r="BQ12" s="122">
        <f t="shared" si="9"/>
        <v>30000</v>
      </c>
      <c r="BR12" s="122">
        <v>30000</v>
      </c>
      <c r="BS12" s="122">
        <v>0</v>
      </c>
      <c r="BT12" s="122">
        <v>0</v>
      </c>
      <c r="BU12" s="122">
        <v>0</v>
      </c>
      <c r="BV12" s="122">
        <f t="shared" si="10"/>
        <v>891353</v>
      </c>
      <c r="BW12" s="122">
        <v>0</v>
      </c>
      <c r="BX12" s="122">
        <v>891353</v>
      </c>
      <c r="BY12" s="134">
        <v>0</v>
      </c>
      <c r="BZ12" s="135">
        <f t="shared" si="11"/>
        <v>254400</v>
      </c>
      <c r="CA12" s="135">
        <f t="shared" si="12"/>
        <v>194400</v>
      </c>
      <c r="CB12" s="136">
        <f t="shared" si="13"/>
        <v>194400</v>
      </c>
      <c r="CC12" s="122">
        <v>36000</v>
      </c>
      <c r="CD12" s="122">
        <v>9000</v>
      </c>
      <c r="CE12" s="122">
        <v>4500</v>
      </c>
      <c r="CF12" s="122">
        <v>0</v>
      </c>
      <c r="CG12" s="122">
        <v>7200</v>
      </c>
      <c r="CH12" s="122">
        <v>7200</v>
      </c>
      <c r="CI12" s="122">
        <v>4500</v>
      </c>
      <c r="CJ12" s="122">
        <v>0</v>
      </c>
      <c r="CK12" s="122">
        <v>0</v>
      </c>
      <c r="CL12" s="122">
        <v>36000</v>
      </c>
      <c r="CM12" s="122">
        <v>0</v>
      </c>
      <c r="CN12" s="122">
        <v>18000</v>
      </c>
      <c r="CO12" s="122">
        <v>0</v>
      </c>
      <c r="CP12" s="122">
        <v>18000</v>
      </c>
      <c r="CQ12" s="122">
        <v>4500</v>
      </c>
      <c r="CR12" s="122">
        <v>45000</v>
      </c>
      <c r="CS12" s="122">
        <v>0</v>
      </c>
      <c r="CT12" s="122">
        <v>0</v>
      </c>
      <c r="CU12" s="122">
        <v>0</v>
      </c>
      <c r="CV12" s="122">
        <v>0</v>
      </c>
      <c r="CW12" s="122">
        <v>0</v>
      </c>
      <c r="CX12" s="122">
        <v>0</v>
      </c>
      <c r="CY12" s="122">
        <v>0</v>
      </c>
      <c r="CZ12" s="122">
        <v>0</v>
      </c>
      <c r="DA12" s="122">
        <v>0</v>
      </c>
      <c r="DB12" s="122">
        <v>0</v>
      </c>
      <c r="DC12" s="122">
        <v>4500</v>
      </c>
      <c r="DD12" s="122">
        <v>21600</v>
      </c>
      <c r="DE12" s="122">
        <f t="shared" si="14"/>
        <v>60000</v>
      </c>
      <c r="DF12" s="122">
        <v>0</v>
      </c>
      <c r="DG12" s="122">
        <v>0</v>
      </c>
      <c r="DH12" s="122">
        <v>60000</v>
      </c>
      <c r="DI12" s="122">
        <v>0</v>
      </c>
      <c r="DJ12" s="134">
        <v>0</v>
      </c>
      <c r="DK12" s="138"/>
      <c r="DL12" s="138"/>
      <c r="DM12" s="139">
        <v>0</v>
      </c>
    </row>
    <row r="13" s="112" customFormat="1" ht="15" customHeight="1" spans="1:117">
      <c r="A13" s="118" t="s">
        <v>95</v>
      </c>
      <c r="B13" s="119" t="s">
        <v>102</v>
      </c>
      <c r="C13" s="119" t="s">
        <v>97</v>
      </c>
      <c r="D13" s="119" t="s">
        <v>98</v>
      </c>
      <c r="E13" s="120" t="s">
        <v>103</v>
      </c>
      <c r="F13" s="121">
        <f t="shared" si="0"/>
        <v>275669</v>
      </c>
      <c r="G13" s="122">
        <f t="shared" si="1"/>
        <v>243269</v>
      </c>
      <c r="H13" s="122">
        <f t="shared" si="2"/>
        <v>243269</v>
      </c>
      <c r="I13" s="122">
        <f t="shared" si="3"/>
        <v>116988</v>
      </c>
      <c r="J13" s="122">
        <v>116988</v>
      </c>
      <c r="K13" s="122">
        <v>0</v>
      </c>
      <c r="L13" s="122">
        <v>0</v>
      </c>
      <c r="M13" s="122">
        <f t="shared" si="4"/>
        <v>112944</v>
      </c>
      <c r="N13" s="122">
        <v>2664</v>
      </c>
      <c r="O13" s="122">
        <v>0</v>
      </c>
      <c r="P13" s="122">
        <v>0</v>
      </c>
      <c r="Q13" s="122">
        <v>0</v>
      </c>
      <c r="R13" s="122">
        <v>0</v>
      </c>
      <c r="S13" s="122">
        <v>0</v>
      </c>
      <c r="T13" s="122">
        <v>0</v>
      </c>
      <c r="U13" s="122">
        <v>0</v>
      </c>
      <c r="V13" s="122">
        <v>0</v>
      </c>
      <c r="W13" s="122">
        <v>0</v>
      </c>
      <c r="X13" s="122">
        <v>0</v>
      </c>
      <c r="Y13" s="122">
        <v>0</v>
      </c>
      <c r="Z13" s="122">
        <v>0</v>
      </c>
      <c r="AA13" s="122">
        <v>0</v>
      </c>
      <c r="AB13" s="122">
        <v>0</v>
      </c>
      <c r="AC13" s="122">
        <v>0</v>
      </c>
      <c r="AD13" s="122">
        <v>0</v>
      </c>
      <c r="AE13" s="122">
        <v>0</v>
      </c>
      <c r="AF13" s="122">
        <v>0</v>
      </c>
      <c r="AG13" s="122">
        <v>79680</v>
      </c>
      <c r="AH13" s="122">
        <v>23400</v>
      </c>
      <c r="AI13" s="122">
        <v>7200</v>
      </c>
      <c r="AJ13" s="122">
        <v>0</v>
      </c>
      <c r="AK13" s="122">
        <v>0</v>
      </c>
      <c r="AL13" s="122">
        <v>9749</v>
      </c>
      <c r="AM13" s="122">
        <v>0</v>
      </c>
      <c r="AN13" s="122">
        <v>0</v>
      </c>
      <c r="AO13" s="122">
        <v>0</v>
      </c>
      <c r="AP13" s="122">
        <v>0</v>
      </c>
      <c r="AQ13" s="122">
        <v>0</v>
      </c>
      <c r="AR13" s="122">
        <v>0</v>
      </c>
      <c r="AS13" s="122">
        <f t="shared" si="5"/>
        <v>3588</v>
      </c>
      <c r="AT13" s="122">
        <v>0</v>
      </c>
      <c r="AU13" s="122">
        <v>1993</v>
      </c>
      <c r="AV13" s="122">
        <v>1595</v>
      </c>
      <c r="AW13" s="122">
        <v>0</v>
      </c>
      <c r="AX13" s="122">
        <v>0</v>
      </c>
      <c r="AY13" s="122">
        <f t="shared" si="6"/>
        <v>0</v>
      </c>
      <c r="AZ13" s="122">
        <v>0</v>
      </c>
      <c r="BA13" s="122">
        <v>0</v>
      </c>
      <c r="BB13" s="122">
        <v>0</v>
      </c>
      <c r="BC13" s="122">
        <v>0</v>
      </c>
      <c r="BD13" s="122">
        <v>0</v>
      </c>
      <c r="BE13" s="122">
        <v>0</v>
      </c>
      <c r="BF13" s="122">
        <v>0</v>
      </c>
      <c r="BG13" s="122">
        <v>0</v>
      </c>
      <c r="BH13" s="122">
        <v>0</v>
      </c>
      <c r="BI13" s="122">
        <v>0</v>
      </c>
      <c r="BJ13" s="122">
        <f t="shared" si="7"/>
        <v>0</v>
      </c>
      <c r="BK13" s="122">
        <f t="shared" si="8"/>
        <v>0</v>
      </c>
      <c r="BL13" s="122">
        <v>0</v>
      </c>
      <c r="BM13" s="122">
        <v>0</v>
      </c>
      <c r="BN13" s="122">
        <v>0</v>
      </c>
      <c r="BO13" s="122">
        <v>0</v>
      </c>
      <c r="BP13" s="122">
        <v>0</v>
      </c>
      <c r="BQ13" s="122">
        <f t="shared" si="9"/>
        <v>0</v>
      </c>
      <c r="BR13" s="122">
        <v>0</v>
      </c>
      <c r="BS13" s="122">
        <v>0</v>
      </c>
      <c r="BT13" s="122">
        <v>0</v>
      </c>
      <c r="BU13" s="122">
        <v>0</v>
      </c>
      <c r="BV13" s="122">
        <f t="shared" si="10"/>
        <v>0</v>
      </c>
      <c r="BW13" s="122">
        <v>0</v>
      </c>
      <c r="BX13" s="122">
        <v>0</v>
      </c>
      <c r="BY13" s="134">
        <v>0</v>
      </c>
      <c r="BZ13" s="135">
        <f t="shared" si="11"/>
        <v>32400</v>
      </c>
      <c r="CA13" s="135">
        <f t="shared" si="12"/>
        <v>32400</v>
      </c>
      <c r="CB13" s="136">
        <f t="shared" si="13"/>
        <v>32400</v>
      </c>
      <c r="CC13" s="122">
        <v>10800</v>
      </c>
      <c r="CD13" s="122">
        <v>0</v>
      </c>
      <c r="CE13" s="122">
        <v>0</v>
      </c>
      <c r="CF13" s="122">
        <v>0</v>
      </c>
      <c r="CG13" s="122">
        <v>1800</v>
      </c>
      <c r="CH13" s="122">
        <v>1800</v>
      </c>
      <c r="CI13" s="122">
        <v>2700</v>
      </c>
      <c r="CJ13" s="122">
        <v>0</v>
      </c>
      <c r="CK13" s="122">
        <v>0</v>
      </c>
      <c r="CL13" s="122">
        <v>9000</v>
      </c>
      <c r="CM13" s="122">
        <v>0</v>
      </c>
      <c r="CN13" s="122">
        <v>0</v>
      </c>
      <c r="CO13" s="122">
        <v>0</v>
      </c>
      <c r="CP13" s="122">
        <v>0</v>
      </c>
      <c r="CQ13" s="122">
        <v>4500</v>
      </c>
      <c r="CR13" s="122">
        <v>0</v>
      </c>
      <c r="CS13" s="122">
        <v>0</v>
      </c>
      <c r="CT13" s="122">
        <v>0</v>
      </c>
      <c r="CU13" s="122">
        <v>0</v>
      </c>
      <c r="CV13" s="122">
        <v>0</v>
      </c>
      <c r="CW13" s="122">
        <v>0</v>
      </c>
      <c r="CX13" s="122">
        <v>0</v>
      </c>
      <c r="CY13" s="122">
        <v>0</v>
      </c>
      <c r="CZ13" s="122">
        <v>0</v>
      </c>
      <c r="DA13" s="122">
        <v>0</v>
      </c>
      <c r="DB13" s="122">
        <v>0</v>
      </c>
      <c r="DC13" s="122">
        <v>1800</v>
      </c>
      <c r="DD13" s="122">
        <v>3600</v>
      </c>
      <c r="DE13" s="122">
        <f t="shared" si="14"/>
        <v>0</v>
      </c>
      <c r="DF13" s="122">
        <v>0</v>
      </c>
      <c r="DG13" s="122">
        <v>0</v>
      </c>
      <c r="DH13" s="122">
        <v>0</v>
      </c>
      <c r="DI13" s="122">
        <v>0</v>
      </c>
      <c r="DJ13" s="134">
        <v>0</v>
      </c>
      <c r="DK13" s="138"/>
      <c r="DL13" s="138"/>
      <c r="DM13" s="139">
        <v>0</v>
      </c>
    </row>
    <row r="14" s="112" customFormat="1" ht="15" customHeight="1" spans="1:117">
      <c r="A14" s="118" t="s">
        <v>104</v>
      </c>
      <c r="B14" s="119" t="s">
        <v>97</v>
      </c>
      <c r="C14" s="119" t="s">
        <v>105</v>
      </c>
      <c r="D14" s="119" t="s">
        <v>98</v>
      </c>
      <c r="E14" s="120" t="s">
        <v>106</v>
      </c>
      <c r="F14" s="121">
        <f t="shared" si="0"/>
        <v>203500</v>
      </c>
      <c r="G14" s="122">
        <f t="shared" si="1"/>
        <v>171100</v>
      </c>
      <c r="H14" s="122">
        <f t="shared" si="2"/>
        <v>171100</v>
      </c>
      <c r="I14" s="122">
        <f t="shared" si="3"/>
        <v>84840</v>
      </c>
      <c r="J14" s="122">
        <v>0</v>
      </c>
      <c r="K14" s="122">
        <v>0</v>
      </c>
      <c r="L14" s="122">
        <v>84840</v>
      </c>
      <c r="M14" s="122">
        <f t="shared" si="4"/>
        <v>9864</v>
      </c>
      <c r="N14" s="122">
        <v>2664</v>
      </c>
      <c r="O14" s="122">
        <v>0</v>
      </c>
      <c r="P14" s="122">
        <v>0</v>
      </c>
      <c r="Q14" s="122">
        <v>0</v>
      </c>
      <c r="R14" s="122">
        <v>0</v>
      </c>
      <c r="S14" s="122">
        <v>0</v>
      </c>
      <c r="T14" s="122">
        <v>0</v>
      </c>
      <c r="U14" s="122">
        <v>0</v>
      </c>
      <c r="V14" s="122">
        <v>0</v>
      </c>
      <c r="W14" s="122">
        <v>0</v>
      </c>
      <c r="X14" s="122">
        <v>0</v>
      </c>
      <c r="Y14" s="122">
        <v>0</v>
      </c>
      <c r="Z14" s="122">
        <v>0</v>
      </c>
      <c r="AA14" s="122">
        <v>0</v>
      </c>
      <c r="AB14" s="122">
        <v>0</v>
      </c>
      <c r="AC14" s="122">
        <v>0</v>
      </c>
      <c r="AD14" s="122">
        <v>0</v>
      </c>
      <c r="AE14" s="122">
        <v>0</v>
      </c>
      <c r="AF14" s="122">
        <v>0</v>
      </c>
      <c r="AG14" s="122">
        <v>0</v>
      </c>
      <c r="AH14" s="122">
        <v>0</v>
      </c>
      <c r="AI14" s="122">
        <v>7200</v>
      </c>
      <c r="AJ14" s="122">
        <v>0</v>
      </c>
      <c r="AK14" s="122">
        <v>0</v>
      </c>
      <c r="AL14" s="122">
        <v>0</v>
      </c>
      <c r="AM14" s="122">
        <v>0</v>
      </c>
      <c r="AN14" s="122">
        <v>72555</v>
      </c>
      <c r="AO14" s="122">
        <v>0</v>
      </c>
      <c r="AP14" s="122">
        <v>0</v>
      </c>
      <c r="AQ14" s="122">
        <v>0</v>
      </c>
      <c r="AR14" s="122">
        <v>0</v>
      </c>
      <c r="AS14" s="122">
        <f t="shared" si="5"/>
        <v>3841</v>
      </c>
      <c r="AT14" s="122">
        <v>960</v>
      </c>
      <c r="AU14" s="122">
        <v>1601</v>
      </c>
      <c r="AV14" s="122">
        <v>1280</v>
      </c>
      <c r="AW14" s="122">
        <v>0</v>
      </c>
      <c r="AX14" s="122">
        <v>0</v>
      </c>
      <c r="AY14" s="122">
        <f t="shared" si="6"/>
        <v>0</v>
      </c>
      <c r="AZ14" s="122">
        <v>0</v>
      </c>
      <c r="BA14" s="122">
        <v>0</v>
      </c>
      <c r="BB14" s="122">
        <v>0</v>
      </c>
      <c r="BC14" s="122">
        <v>0</v>
      </c>
      <c r="BD14" s="122">
        <v>0</v>
      </c>
      <c r="BE14" s="122">
        <v>0</v>
      </c>
      <c r="BF14" s="122">
        <v>0</v>
      </c>
      <c r="BG14" s="122">
        <v>0</v>
      </c>
      <c r="BH14" s="122">
        <v>0</v>
      </c>
      <c r="BI14" s="122">
        <v>0</v>
      </c>
      <c r="BJ14" s="122">
        <f t="shared" si="7"/>
        <v>0</v>
      </c>
      <c r="BK14" s="122">
        <f t="shared" si="8"/>
        <v>0</v>
      </c>
      <c r="BL14" s="122">
        <v>0</v>
      </c>
      <c r="BM14" s="122">
        <v>0</v>
      </c>
      <c r="BN14" s="122">
        <v>0</v>
      </c>
      <c r="BO14" s="122">
        <v>0</v>
      </c>
      <c r="BP14" s="122">
        <v>0</v>
      </c>
      <c r="BQ14" s="122">
        <f t="shared" si="9"/>
        <v>0</v>
      </c>
      <c r="BR14" s="122">
        <v>0</v>
      </c>
      <c r="BS14" s="122">
        <v>0</v>
      </c>
      <c r="BT14" s="122">
        <v>0</v>
      </c>
      <c r="BU14" s="122">
        <v>0</v>
      </c>
      <c r="BV14" s="122">
        <f t="shared" si="10"/>
        <v>0</v>
      </c>
      <c r="BW14" s="122">
        <v>0</v>
      </c>
      <c r="BX14" s="122">
        <v>0</v>
      </c>
      <c r="BY14" s="134">
        <v>0</v>
      </c>
      <c r="BZ14" s="135">
        <f t="shared" si="11"/>
        <v>32400</v>
      </c>
      <c r="CA14" s="135">
        <f t="shared" si="12"/>
        <v>32400</v>
      </c>
      <c r="CB14" s="136">
        <f t="shared" si="13"/>
        <v>32400</v>
      </c>
      <c r="CC14" s="122">
        <v>11700</v>
      </c>
      <c r="CD14" s="122">
        <v>4500</v>
      </c>
      <c r="CE14" s="122">
        <v>0</v>
      </c>
      <c r="CF14" s="122">
        <v>0</v>
      </c>
      <c r="CG14" s="122">
        <v>900</v>
      </c>
      <c r="CH14" s="122">
        <v>900</v>
      </c>
      <c r="CI14" s="122">
        <v>900</v>
      </c>
      <c r="CJ14" s="122">
        <v>0</v>
      </c>
      <c r="CK14" s="122">
        <v>0</v>
      </c>
      <c r="CL14" s="122">
        <v>10800</v>
      </c>
      <c r="CM14" s="122">
        <v>0</v>
      </c>
      <c r="CN14" s="122">
        <v>0</v>
      </c>
      <c r="CO14" s="122">
        <v>0</v>
      </c>
      <c r="CP14" s="122">
        <v>0</v>
      </c>
      <c r="CQ14" s="122">
        <v>0</v>
      </c>
      <c r="CR14" s="122">
        <v>0</v>
      </c>
      <c r="CS14" s="122">
        <v>0</v>
      </c>
      <c r="CT14" s="122">
        <v>0</v>
      </c>
      <c r="CU14" s="122">
        <v>0</v>
      </c>
      <c r="CV14" s="122">
        <v>0</v>
      </c>
      <c r="CW14" s="122">
        <v>0</v>
      </c>
      <c r="CX14" s="122">
        <v>0</v>
      </c>
      <c r="CY14" s="122">
        <v>0</v>
      </c>
      <c r="CZ14" s="122">
        <v>0</v>
      </c>
      <c r="DA14" s="122">
        <v>0</v>
      </c>
      <c r="DB14" s="122">
        <v>0</v>
      </c>
      <c r="DC14" s="122">
        <v>2700</v>
      </c>
      <c r="DD14" s="122">
        <v>3600</v>
      </c>
      <c r="DE14" s="122">
        <f t="shared" si="14"/>
        <v>0</v>
      </c>
      <c r="DF14" s="122">
        <v>0</v>
      </c>
      <c r="DG14" s="122">
        <v>0</v>
      </c>
      <c r="DH14" s="122">
        <v>0</v>
      </c>
      <c r="DI14" s="122">
        <v>0</v>
      </c>
      <c r="DJ14" s="134">
        <v>0</v>
      </c>
      <c r="DK14" s="138"/>
      <c r="DL14" s="138"/>
      <c r="DM14" s="139">
        <v>0</v>
      </c>
    </row>
    <row r="15" s="112" customFormat="1" ht="15" customHeight="1" spans="1:117">
      <c r="A15" s="118" t="s">
        <v>104</v>
      </c>
      <c r="B15" s="119" t="s">
        <v>107</v>
      </c>
      <c r="C15" s="119" t="s">
        <v>108</v>
      </c>
      <c r="D15" s="119" t="s">
        <v>98</v>
      </c>
      <c r="E15" s="120" t="s">
        <v>109</v>
      </c>
      <c r="F15" s="121">
        <f t="shared" si="0"/>
        <v>145279</v>
      </c>
      <c r="G15" s="122">
        <f t="shared" si="1"/>
        <v>123679</v>
      </c>
      <c r="H15" s="122">
        <f t="shared" si="2"/>
        <v>123679</v>
      </c>
      <c r="I15" s="122">
        <f t="shared" si="3"/>
        <v>65184</v>
      </c>
      <c r="J15" s="122">
        <v>0</v>
      </c>
      <c r="K15" s="122">
        <v>0</v>
      </c>
      <c r="L15" s="122">
        <v>65184</v>
      </c>
      <c r="M15" s="122">
        <f t="shared" si="4"/>
        <v>6576</v>
      </c>
      <c r="N15" s="122">
        <v>1776</v>
      </c>
      <c r="O15" s="122">
        <v>0</v>
      </c>
      <c r="P15" s="122">
        <v>0</v>
      </c>
      <c r="Q15" s="122">
        <v>0</v>
      </c>
      <c r="R15" s="122">
        <v>0</v>
      </c>
      <c r="S15" s="122">
        <v>0</v>
      </c>
      <c r="T15" s="122">
        <v>0</v>
      </c>
      <c r="U15" s="122">
        <v>0</v>
      </c>
      <c r="V15" s="122">
        <v>0</v>
      </c>
      <c r="W15" s="122">
        <v>0</v>
      </c>
      <c r="X15" s="122">
        <v>0</v>
      </c>
      <c r="Y15" s="122">
        <v>0</v>
      </c>
      <c r="Z15" s="122">
        <v>0</v>
      </c>
      <c r="AA15" s="122">
        <v>0</v>
      </c>
      <c r="AB15" s="122">
        <v>0</v>
      </c>
      <c r="AC15" s="122">
        <v>0</v>
      </c>
      <c r="AD15" s="122">
        <v>0</v>
      </c>
      <c r="AE15" s="122">
        <v>0</v>
      </c>
      <c r="AF15" s="122">
        <v>0</v>
      </c>
      <c r="AG15" s="122">
        <v>0</v>
      </c>
      <c r="AH15" s="122">
        <v>0</v>
      </c>
      <c r="AI15" s="122">
        <v>4800</v>
      </c>
      <c r="AJ15" s="122">
        <v>0</v>
      </c>
      <c r="AK15" s="122">
        <v>0</v>
      </c>
      <c r="AL15" s="122">
        <v>0</v>
      </c>
      <c r="AM15" s="122">
        <v>0</v>
      </c>
      <c r="AN15" s="122">
        <v>49132</v>
      </c>
      <c r="AO15" s="122">
        <v>0</v>
      </c>
      <c r="AP15" s="122">
        <v>0</v>
      </c>
      <c r="AQ15" s="122">
        <v>0</v>
      </c>
      <c r="AR15" s="122">
        <v>0</v>
      </c>
      <c r="AS15" s="122">
        <f t="shared" si="5"/>
        <v>2787</v>
      </c>
      <c r="AT15" s="122">
        <v>697</v>
      </c>
      <c r="AU15" s="122">
        <v>1161</v>
      </c>
      <c r="AV15" s="122">
        <v>929</v>
      </c>
      <c r="AW15" s="122">
        <v>0</v>
      </c>
      <c r="AX15" s="122">
        <v>0</v>
      </c>
      <c r="AY15" s="122">
        <f t="shared" si="6"/>
        <v>0</v>
      </c>
      <c r="AZ15" s="122">
        <v>0</v>
      </c>
      <c r="BA15" s="122">
        <v>0</v>
      </c>
      <c r="BB15" s="122">
        <v>0</v>
      </c>
      <c r="BC15" s="122">
        <v>0</v>
      </c>
      <c r="BD15" s="122">
        <v>0</v>
      </c>
      <c r="BE15" s="122">
        <v>0</v>
      </c>
      <c r="BF15" s="122">
        <v>0</v>
      </c>
      <c r="BG15" s="122">
        <v>0</v>
      </c>
      <c r="BH15" s="122">
        <v>0</v>
      </c>
      <c r="BI15" s="122">
        <v>0</v>
      </c>
      <c r="BJ15" s="122">
        <f t="shared" si="7"/>
        <v>0</v>
      </c>
      <c r="BK15" s="122">
        <f t="shared" si="8"/>
        <v>0</v>
      </c>
      <c r="BL15" s="122">
        <v>0</v>
      </c>
      <c r="BM15" s="122">
        <v>0</v>
      </c>
      <c r="BN15" s="122">
        <v>0</v>
      </c>
      <c r="BO15" s="122">
        <v>0</v>
      </c>
      <c r="BP15" s="122">
        <v>0</v>
      </c>
      <c r="BQ15" s="122">
        <f t="shared" si="9"/>
        <v>0</v>
      </c>
      <c r="BR15" s="122">
        <v>0</v>
      </c>
      <c r="BS15" s="122">
        <v>0</v>
      </c>
      <c r="BT15" s="122">
        <v>0</v>
      </c>
      <c r="BU15" s="122">
        <v>0</v>
      </c>
      <c r="BV15" s="122">
        <f t="shared" si="10"/>
        <v>0</v>
      </c>
      <c r="BW15" s="122">
        <v>0</v>
      </c>
      <c r="BX15" s="122">
        <v>0</v>
      </c>
      <c r="BY15" s="134">
        <v>0</v>
      </c>
      <c r="BZ15" s="135">
        <f t="shared" si="11"/>
        <v>21600</v>
      </c>
      <c r="CA15" s="135">
        <f t="shared" si="12"/>
        <v>21600</v>
      </c>
      <c r="CB15" s="136">
        <f t="shared" si="13"/>
        <v>21600</v>
      </c>
      <c r="CC15" s="122">
        <v>8100</v>
      </c>
      <c r="CD15" s="122">
        <v>900</v>
      </c>
      <c r="CE15" s="122">
        <v>0</v>
      </c>
      <c r="CF15" s="122">
        <v>0</v>
      </c>
      <c r="CG15" s="122">
        <v>900</v>
      </c>
      <c r="CH15" s="122">
        <v>900</v>
      </c>
      <c r="CI15" s="122">
        <v>0</v>
      </c>
      <c r="CJ15" s="122">
        <v>0</v>
      </c>
      <c r="CK15" s="122">
        <v>0</v>
      </c>
      <c r="CL15" s="122">
        <v>9000</v>
      </c>
      <c r="CM15" s="122">
        <v>0</v>
      </c>
      <c r="CN15" s="122">
        <v>0</v>
      </c>
      <c r="CO15" s="122">
        <v>0</v>
      </c>
      <c r="CP15" s="122">
        <v>0</v>
      </c>
      <c r="CQ15" s="122">
        <v>0</v>
      </c>
      <c r="CR15" s="122">
        <v>0</v>
      </c>
      <c r="CS15" s="122">
        <v>0</v>
      </c>
      <c r="CT15" s="122">
        <v>0</v>
      </c>
      <c r="CU15" s="122">
        <v>0</v>
      </c>
      <c r="CV15" s="122">
        <v>0</v>
      </c>
      <c r="CW15" s="122">
        <v>0</v>
      </c>
      <c r="CX15" s="122">
        <v>0</v>
      </c>
      <c r="CY15" s="122">
        <v>0</v>
      </c>
      <c r="CZ15" s="122">
        <v>0</v>
      </c>
      <c r="DA15" s="122">
        <v>0</v>
      </c>
      <c r="DB15" s="122">
        <v>0</v>
      </c>
      <c r="DC15" s="122">
        <v>1800</v>
      </c>
      <c r="DD15" s="122">
        <v>2400</v>
      </c>
      <c r="DE15" s="122">
        <f t="shared" si="14"/>
        <v>0</v>
      </c>
      <c r="DF15" s="122">
        <v>0</v>
      </c>
      <c r="DG15" s="122">
        <v>0</v>
      </c>
      <c r="DH15" s="122">
        <v>0</v>
      </c>
      <c r="DI15" s="122">
        <v>0</v>
      </c>
      <c r="DJ15" s="134">
        <v>0</v>
      </c>
      <c r="DK15" s="138"/>
      <c r="DL15" s="138"/>
      <c r="DM15" s="139">
        <v>0</v>
      </c>
    </row>
    <row r="16" s="112" customFormat="1" ht="15" customHeight="1" spans="1:117">
      <c r="A16" s="118" t="s">
        <v>110</v>
      </c>
      <c r="B16" s="119" t="s">
        <v>111</v>
      </c>
      <c r="C16" s="119" t="s">
        <v>111</v>
      </c>
      <c r="D16" s="119" t="s">
        <v>98</v>
      </c>
      <c r="E16" s="120" t="s">
        <v>112</v>
      </c>
      <c r="F16" s="121">
        <f t="shared" si="0"/>
        <v>385164</v>
      </c>
      <c r="G16" s="122">
        <f t="shared" si="1"/>
        <v>385164</v>
      </c>
      <c r="H16" s="122">
        <f t="shared" si="2"/>
        <v>385164</v>
      </c>
      <c r="I16" s="122">
        <f t="shared" si="3"/>
        <v>0</v>
      </c>
      <c r="J16" s="122">
        <v>0</v>
      </c>
      <c r="K16" s="122">
        <v>0</v>
      </c>
      <c r="L16" s="122">
        <v>0</v>
      </c>
      <c r="M16" s="122">
        <f t="shared" si="4"/>
        <v>0</v>
      </c>
      <c r="N16" s="122">
        <v>0</v>
      </c>
      <c r="O16" s="122">
        <v>0</v>
      </c>
      <c r="P16" s="122">
        <v>0</v>
      </c>
      <c r="Q16" s="122">
        <v>0</v>
      </c>
      <c r="R16" s="122">
        <v>0</v>
      </c>
      <c r="S16" s="122">
        <v>0</v>
      </c>
      <c r="T16" s="122">
        <v>0</v>
      </c>
      <c r="U16" s="122">
        <v>0</v>
      </c>
      <c r="V16" s="122">
        <v>0</v>
      </c>
      <c r="W16" s="122">
        <v>0</v>
      </c>
      <c r="X16" s="122">
        <v>0</v>
      </c>
      <c r="Y16" s="122">
        <v>0</v>
      </c>
      <c r="Z16" s="122">
        <v>0</v>
      </c>
      <c r="AA16" s="122">
        <v>0</v>
      </c>
      <c r="AB16" s="122">
        <v>0</v>
      </c>
      <c r="AC16" s="122">
        <v>0</v>
      </c>
      <c r="AD16" s="122">
        <v>0</v>
      </c>
      <c r="AE16" s="122">
        <v>0</v>
      </c>
      <c r="AF16" s="122">
        <v>0</v>
      </c>
      <c r="AG16" s="122">
        <v>0</v>
      </c>
      <c r="AH16" s="122">
        <v>0</v>
      </c>
      <c r="AI16" s="122">
        <v>0</v>
      </c>
      <c r="AJ16" s="122">
        <v>0</v>
      </c>
      <c r="AK16" s="122">
        <v>0</v>
      </c>
      <c r="AL16" s="122">
        <v>0</v>
      </c>
      <c r="AM16" s="122">
        <v>0</v>
      </c>
      <c r="AN16" s="122">
        <v>0</v>
      </c>
      <c r="AO16" s="122">
        <v>385164</v>
      </c>
      <c r="AP16" s="122">
        <v>0</v>
      </c>
      <c r="AQ16" s="122">
        <v>0</v>
      </c>
      <c r="AR16" s="122">
        <v>0</v>
      </c>
      <c r="AS16" s="122">
        <f t="shared" si="5"/>
        <v>0</v>
      </c>
      <c r="AT16" s="122">
        <v>0</v>
      </c>
      <c r="AU16" s="122">
        <v>0</v>
      </c>
      <c r="AV16" s="122">
        <v>0</v>
      </c>
      <c r="AW16" s="122">
        <v>0</v>
      </c>
      <c r="AX16" s="122">
        <v>0</v>
      </c>
      <c r="AY16" s="122">
        <f t="shared" si="6"/>
        <v>0</v>
      </c>
      <c r="AZ16" s="122">
        <v>0</v>
      </c>
      <c r="BA16" s="122">
        <v>0</v>
      </c>
      <c r="BB16" s="122">
        <v>0</v>
      </c>
      <c r="BC16" s="122">
        <v>0</v>
      </c>
      <c r="BD16" s="122">
        <v>0</v>
      </c>
      <c r="BE16" s="122">
        <v>0</v>
      </c>
      <c r="BF16" s="122">
        <v>0</v>
      </c>
      <c r="BG16" s="122">
        <v>0</v>
      </c>
      <c r="BH16" s="122">
        <v>0</v>
      </c>
      <c r="BI16" s="122">
        <v>0</v>
      </c>
      <c r="BJ16" s="122">
        <f t="shared" si="7"/>
        <v>0</v>
      </c>
      <c r="BK16" s="122">
        <f t="shared" si="8"/>
        <v>0</v>
      </c>
      <c r="BL16" s="122">
        <v>0</v>
      </c>
      <c r="BM16" s="122">
        <v>0</v>
      </c>
      <c r="BN16" s="122">
        <v>0</v>
      </c>
      <c r="BO16" s="122">
        <v>0</v>
      </c>
      <c r="BP16" s="122">
        <v>0</v>
      </c>
      <c r="BQ16" s="122">
        <f t="shared" si="9"/>
        <v>0</v>
      </c>
      <c r="BR16" s="122">
        <v>0</v>
      </c>
      <c r="BS16" s="122">
        <v>0</v>
      </c>
      <c r="BT16" s="122">
        <v>0</v>
      </c>
      <c r="BU16" s="122">
        <v>0</v>
      </c>
      <c r="BV16" s="122">
        <f t="shared" si="10"/>
        <v>0</v>
      </c>
      <c r="BW16" s="122">
        <v>0</v>
      </c>
      <c r="BX16" s="122">
        <v>0</v>
      </c>
      <c r="BY16" s="134">
        <v>0</v>
      </c>
      <c r="BZ16" s="135">
        <f t="shared" si="11"/>
        <v>0</v>
      </c>
      <c r="CA16" s="135">
        <f t="shared" si="12"/>
        <v>0</v>
      </c>
      <c r="CB16" s="136">
        <f t="shared" si="13"/>
        <v>0</v>
      </c>
      <c r="CC16" s="122">
        <v>0</v>
      </c>
      <c r="CD16" s="122">
        <v>0</v>
      </c>
      <c r="CE16" s="122">
        <v>0</v>
      </c>
      <c r="CF16" s="122">
        <v>0</v>
      </c>
      <c r="CG16" s="122">
        <v>0</v>
      </c>
      <c r="CH16" s="122">
        <v>0</v>
      </c>
      <c r="CI16" s="122">
        <v>0</v>
      </c>
      <c r="CJ16" s="122">
        <v>0</v>
      </c>
      <c r="CK16" s="122">
        <v>0</v>
      </c>
      <c r="CL16" s="122">
        <v>0</v>
      </c>
      <c r="CM16" s="122">
        <v>0</v>
      </c>
      <c r="CN16" s="122">
        <v>0</v>
      </c>
      <c r="CO16" s="122">
        <v>0</v>
      </c>
      <c r="CP16" s="122">
        <v>0</v>
      </c>
      <c r="CQ16" s="122">
        <v>0</v>
      </c>
      <c r="CR16" s="122">
        <v>0</v>
      </c>
      <c r="CS16" s="122">
        <v>0</v>
      </c>
      <c r="CT16" s="122">
        <v>0</v>
      </c>
      <c r="CU16" s="122">
        <v>0</v>
      </c>
      <c r="CV16" s="122">
        <v>0</v>
      </c>
      <c r="CW16" s="122">
        <v>0</v>
      </c>
      <c r="CX16" s="122">
        <v>0</v>
      </c>
      <c r="CY16" s="122">
        <v>0</v>
      </c>
      <c r="CZ16" s="122">
        <v>0</v>
      </c>
      <c r="DA16" s="122">
        <v>0</v>
      </c>
      <c r="DB16" s="122">
        <v>0</v>
      </c>
      <c r="DC16" s="122">
        <v>0</v>
      </c>
      <c r="DD16" s="122">
        <v>0</v>
      </c>
      <c r="DE16" s="122">
        <f t="shared" si="14"/>
        <v>0</v>
      </c>
      <c r="DF16" s="122">
        <v>0</v>
      </c>
      <c r="DG16" s="122">
        <v>0</v>
      </c>
      <c r="DH16" s="122">
        <v>0</v>
      </c>
      <c r="DI16" s="122">
        <v>0</v>
      </c>
      <c r="DJ16" s="134">
        <v>0</v>
      </c>
      <c r="DK16" s="138"/>
      <c r="DL16" s="138"/>
      <c r="DM16" s="139">
        <v>0</v>
      </c>
    </row>
    <row r="17" s="112" customFormat="1" ht="15" customHeight="1" spans="1:117">
      <c r="A17" s="118" t="s">
        <v>113</v>
      </c>
      <c r="B17" s="119" t="s">
        <v>114</v>
      </c>
      <c r="C17" s="119" t="s">
        <v>115</v>
      </c>
      <c r="D17" s="119" t="s">
        <v>98</v>
      </c>
      <c r="E17" s="120" t="s">
        <v>116</v>
      </c>
      <c r="F17" s="121">
        <f t="shared" si="0"/>
        <v>73825</v>
      </c>
      <c r="G17" s="122">
        <f t="shared" si="1"/>
        <v>63025</v>
      </c>
      <c r="H17" s="122">
        <f t="shared" si="2"/>
        <v>63025</v>
      </c>
      <c r="I17" s="122">
        <f t="shared" si="3"/>
        <v>33840</v>
      </c>
      <c r="J17" s="122">
        <v>0</v>
      </c>
      <c r="K17" s="122">
        <v>0</v>
      </c>
      <c r="L17" s="122">
        <v>33840</v>
      </c>
      <c r="M17" s="122">
        <f t="shared" si="4"/>
        <v>3288</v>
      </c>
      <c r="N17" s="122">
        <v>888</v>
      </c>
      <c r="O17" s="122">
        <v>0</v>
      </c>
      <c r="P17" s="122">
        <v>0</v>
      </c>
      <c r="Q17" s="122">
        <v>0</v>
      </c>
      <c r="R17" s="122">
        <v>0</v>
      </c>
      <c r="S17" s="122">
        <v>0</v>
      </c>
      <c r="T17" s="122">
        <v>0</v>
      </c>
      <c r="U17" s="122">
        <v>0</v>
      </c>
      <c r="V17" s="122">
        <v>0</v>
      </c>
      <c r="W17" s="122">
        <v>0</v>
      </c>
      <c r="X17" s="122">
        <v>0</v>
      </c>
      <c r="Y17" s="122">
        <v>0</v>
      </c>
      <c r="Z17" s="122">
        <v>0</v>
      </c>
      <c r="AA17" s="122">
        <v>0</v>
      </c>
      <c r="AB17" s="122">
        <v>0</v>
      </c>
      <c r="AC17" s="122">
        <v>0</v>
      </c>
      <c r="AD17" s="122">
        <v>0</v>
      </c>
      <c r="AE17" s="122">
        <v>0</v>
      </c>
      <c r="AF17" s="122">
        <v>0</v>
      </c>
      <c r="AG17" s="122">
        <v>0</v>
      </c>
      <c r="AH17" s="122">
        <v>0</v>
      </c>
      <c r="AI17" s="122">
        <v>2400</v>
      </c>
      <c r="AJ17" s="122">
        <v>0</v>
      </c>
      <c r="AK17" s="122">
        <v>0</v>
      </c>
      <c r="AL17" s="122">
        <v>0</v>
      </c>
      <c r="AM17" s="122">
        <v>0</v>
      </c>
      <c r="AN17" s="122">
        <v>24476</v>
      </c>
      <c r="AO17" s="122">
        <v>0</v>
      </c>
      <c r="AP17" s="122">
        <v>0</v>
      </c>
      <c r="AQ17" s="122">
        <v>0</v>
      </c>
      <c r="AR17" s="122">
        <v>0</v>
      </c>
      <c r="AS17" s="122">
        <f t="shared" si="5"/>
        <v>1421</v>
      </c>
      <c r="AT17" s="122">
        <v>355</v>
      </c>
      <c r="AU17" s="122">
        <v>592</v>
      </c>
      <c r="AV17" s="122">
        <v>474</v>
      </c>
      <c r="AW17" s="122">
        <v>0</v>
      </c>
      <c r="AX17" s="122">
        <v>0</v>
      </c>
      <c r="AY17" s="122">
        <f t="shared" si="6"/>
        <v>0</v>
      </c>
      <c r="AZ17" s="122">
        <v>0</v>
      </c>
      <c r="BA17" s="122">
        <v>0</v>
      </c>
      <c r="BB17" s="122">
        <v>0</v>
      </c>
      <c r="BC17" s="122">
        <v>0</v>
      </c>
      <c r="BD17" s="122">
        <v>0</v>
      </c>
      <c r="BE17" s="122">
        <v>0</v>
      </c>
      <c r="BF17" s="122">
        <v>0</v>
      </c>
      <c r="BG17" s="122">
        <v>0</v>
      </c>
      <c r="BH17" s="122">
        <v>0</v>
      </c>
      <c r="BI17" s="122">
        <v>0</v>
      </c>
      <c r="BJ17" s="122">
        <f t="shared" si="7"/>
        <v>0</v>
      </c>
      <c r="BK17" s="122">
        <f t="shared" si="8"/>
        <v>0</v>
      </c>
      <c r="BL17" s="122">
        <v>0</v>
      </c>
      <c r="BM17" s="122">
        <v>0</v>
      </c>
      <c r="BN17" s="122">
        <v>0</v>
      </c>
      <c r="BO17" s="122">
        <v>0</v>
      </c>
      <c r="BP17" s="122">
        <v>0</v>
      </c>
      <c r="BQ17" s="122">
        <f t="shared" si="9"/>
        <v>0</v>
      </c>
      <c r="BR17" s="122">
        <v>0</v>
      </c>
      <c r="BS17" s="122">
        <v>0</v>
      </c>
      <c r="BT17" s="122">
        <v>0</v>
      </c>
      <c r="BU17" s="122">
        <v>0</v>
      </c>
      <c r="BV17" s="122">
        <f t="shared" si="10"/>
        <v>0</v>
      </c>
      <c r="BW17" s="122">
        <v>0</v>
      </c>
      <c r="BX17" s="122">
        <v>0</v>
      </c>
      <c r="BY17" s="134">
        <v>0</v>
      </c>
      <c r="BZ17" s="135">
        <f t="shared" si="11"/>
        <v>10800</v>
      </c>
      <c r="CA17" s="135">
        <f t="shared" si="12"/>
        <v>10800</v>
      </c>
      <c r="CB17" s="136">
        <f t="shared" si="13"/>
        <v>10800</v>
      </c>
      <c r="CC17" s="122">
        <v>3600</v>
      </c>
      <c r="CD17" s="122">
        <v>1800</v>
      </c>
      <c r="CE17" s="122">
        <v>0</v>
      </c>
      <c r="CF17" s="122">
        <v>0</v>
      </c>
      <c r="CG17" s="122">
        <v>0</v>
      </c>
      <c r="CH17" s="122">
        <v>0</v>
      </c>
      <c r="CI17" s="122">
        <v>0</v>
      </c>
      <c r="CJ17" s="122">
        <v>0</v>
      </c>
      <c r="CK17" s="122">
        <v>0</v>
      </c>
      <c r="CL17" s="122">
        <v>3600</v>
      </c>
      <c r="CM17" s="122">
        <v>0</v>
      </c>
      <c r="CN17" s="122">
        <v>0</v>
      </c>
      <c r="CO17" s="122">
        <v>0</v>
      </c>
      <c r="CP17" s="122">
        <v>0</v>
      </c>
      <c r="CQ17" s="122">
        <v>0</v>
      </c>
      <c r="CR17" s="122">
        <v>0</v>
      </c>
      <c r="CS17" s="122">
        <v>0</v>
      </c>
      <c r="CT17" s="122">
        <v>0</v>
      </c>
      <c r="CU17" s="122">
        <v>0</v>
      </c>
      <c r="CV17" s="122">
        <v>0</v>
      </c>
      <c r="CW17" s="122">
        <v>0</v>
      </c>
      <c r="CX17" s="122">
        <v>0</v>
      </c>
      <c r="CY17" s="122">
        <v>0</v>
      </c>
      <c r="CZ17" s="122">
        <v>0</v>
      </c>
      <c r="DA17" s="122">
        <v>0</v>
      </c>
      <c r="DB17" s="122">
        <v>0</v>
      </c>
      <c r="DC17" s="122">
        <v>1800</v>
      </c>
      <c r="DD17" s="122">
        <v>1200</v>
      </c>
      <c r="DE17" s="122">
        <f t="shared" si="14"/>
        <v>0</v>
      </c>
      <c r="DF17" s="122">
        <v>0</v>
      </c>
      <c r="DG17" s="122">
        <v>0</v>
      </c>
      <c r="DH17" s="122">
        <v>0</v>
      </c>
      <c r="DI17" s="122">
        <v>0</v>
      </c>
      <c r="DJ17" s="134">
        <v>0</v>
      </c>
      <c r="DK17" s="138"/>
      <c r="DL17" s="138"/>
      <c r="DM17" s="139">
        <v>0</v>
      </c>
    </row>
    <row r="18" s="112" customFormat="1" ht="15" customHeight="1" spans="1:117">
      <c r="A18" s="118" t="s">
        <v>113</v>
      </c>
      <c r="B18" s="119" t="s">
        <v>117</v>
      </c>
      <c r="C18" s="119" t="s">
        <v>97</v>
      </c>
      <c r="D18" s="119" t="s">
        <v>98</v>
      </c>
      <c r="E18" s="120" t="s">
        <v>118</v>
      </c>
      <c r="F18" s="121">
        <f t="shared" si="0"/>
        <v>189124</v>
      </c>
      <c r="G18" s="122">
        <f t="shared" si="1"/>
        <v>189124</v>
      </c>
      <c r="H18" s="122">
        <f t="shared" si="2"/>
        <v>189124</v>
      </c>
      <c r="I18" s="122">
        <f t="shared" si="3"/>
        <v>0</v>
      </c>
      <c r="J18" s="122">
        <v>0</v>
      </c>
      <c r="K18" s="122">
        <v>0</v>
      </c>
      <c r="L18" s="122">
        <v>0</v>
      </c>
      <c r="M18" s="122">
        <f t="shared" si="4"/>
        <v>0</v>
      </c>
      <c r="N18" s="122">
        <v>0</v>
      </c>
      <c r="O18" s="122">
        <v>0</v>
      </c>
      <c r="P18" s="122">
        <v>0</v>
      </c>
      <c r="Q18" s="122">
        <v>0</v>
      </c>
      <c r="R18" s="122">
        <v>0</v>
      </c>
      <c r="S18" s="122">
        <v>0</v>
      </c>
      <c r="T18" s="122">
        <v>0</v>
      </c>
      <c r="U18" s="122">
        <v>0</v>
      </c>
      <c r="V18" s="122">
        <v>0</v>
      </c>
      <c r="W18" s="122">
        <v>0</v>
      </c>
      <c r="X18" s="122">
        <v>0</v>
      </c>
      <c r="Y18" s="122">
        <v>0</v>
      </c>
      <c r="Z18" s="122">
        <v>0</v>
      </c>
      <c r="AA18" s="122">
        <v>0</v>
      </c>
      <c r="AB18" s="122">
        <v>0</v>
      </c>
      <c r="AC18" s="122">
        <v>0</v>
      </c>
      <c r="AD18" s="122">
        <v>0</v>
      </c>
      <c r="AE18" s="122">
        <v>0</v>
      </c>
      <c r="AF18" s="122">
        <v>0</v>
      </c>
      <c r="AG18" s="122">
        <v>0</v>
      </c>
      <c r="AH18" s="122">
        <v>0</v>
      </c>
      <c r="AI18" s="122">
        <v>0</v>
      </c>
      <c r="AJ18" s="122">
        <v>0</v>
      </c>
      <c r="AK18" s="122">
        <v>0</v>
      </c>
      <c r="AL18" s="122">
        <v>0</v>
      </c>
      <c r="AM18" s="122">
        <v>0</v>
      </c>
      <c r="AN18" s="122">
        <v>0</v>
      </c>
      <c r="AO18" s="122">
        <v>0</v>
      </c>
      <c r="AP18" s="122">
        <v>0</v>
      </c>
      <c r="AQ18" s="122">
        <v>189124</v>
      </c>
      <c r="AR18" s="122">
        <v>0</v>
      </c>
      <c r="AS18" s="122">
        <f t="shared" si="5"/>
        <v>0</v>
      </c>
      <c r="AT18" s="122">
        <v>0</v>
      </c>
      <c r="AU18" s="122">
        <v>0</v>
      </c>
      <c r="AV18" s="122">
        <v>0</v>
      </c>
      <c r="AW18" s="122">
        <v>0</v>
      </c>
      <c r="AX18" s="122">
        <v>0</v>
      </c>
      <c r="AY18" s="122">
        <f t="shared" si="6"/>
        <v>0</v>
      </c>
      <c r="AZ18" s="122">
        <v>0</v>
      </c>
      <c r="BA18" s="122">
        <v>0</v>
      </c>
      <c r="BB18" s="122">
        <v>0</v>
      </c>
      <c r="BC18" s="122">
        <v>0</v>
      </c>
      <c r="BD18" s="122">
        <v>0</v>
      </c>
      <c r="BE18" s="122">
        <v>0</v>
      </c>
      <c r="BF18" s="122">
        <v>0</v>
      </c>
      <c r="BG18" s="122">
        <v>0</v>
      </c>
      <c r="BH18" s="122">
        <v>0</v>
      </c>
      <c r="BI18" s="122">
        <v>0</v>
      </c>
      <c r="BJ18" s="122">
        <f t="shared" si="7"/>
        <v>0</v>
      </c>
      <c r="BK18" s="122">
        <f t="shared" si="8"/>
        <v>0</v>
      </c>
      <c r="BL18" s="122">
        <v>0</v>
      </c>
      <c r="BM18" s="122">
        <v>0</v>
      </c>
      <c r="BN18" s="122">
        <v>0</v>
      </c>
      <c r="BO18" s="122">
        <v>0</v>
      </c>
      <c r="BP18" s="122">
        <v>0</v>
      </c>
      <c r="BQ18" s="122">
        <f t="shared" si="9"/>
        <v>0</v>
      </c>
      <c r="BR18" s="122">
        <v>0</v>
      </c>
      <c r="BS18" s="122">
        <v>0</v>
      </c>
      <c r="BT18" s="122">
        <v>0</v>
      </c>
      <c r="BU18" s="122">
        <v>0</v>
      </c>
      <c r="BV18" s="122">
        <f t="shared" si="10"/>
        <v>0</v>
      </c>
      <c r="BW18" s="122">
        <v>0</v>
      </c>
      <c r="BX18" s="122">
        <v>0</v>
      </c>
      <c r="BY18" s="134">
        <v>0</v>
      </c>
      <c r="BZ18" s="135">
        <f t="shared" si="11"/>
        <v>0</v>
      </c>
      <c r="CA18" s="135">
        <f t="shared" si="12"/>
        <v>0</v>
      </c>
      <c r="CB18" s="136">
        <f t="shared" si="13"/>
        <v>0</v>
      </c>
      <c r="CC18" s="122">
        <v>0</v>
      </c>
      <c r="CD18" s="122">
        <v>0</v>
      </c>
      <c r="CE18" s="122">
        <v>0</v>
      </c>
      <c r="CF18" s="122">
        <v>0</v>
      </c>
      <c r="CG18" s="122">
        <v>0</v>
      </c>
      <c r="CH18" s="122">
        <v>0</v>
      </c>
      <c r="CI18" s="122">
        <v>0</v>
      </c>
      <c r="CJ18" s="122">
        <v>0</v>
      </c>
      <c r="CK18" s="122">
        <v>0</v>
      </c>
      <c r="CL18" s="122">
        <v>0</v>
      </c>
      <c r="CM18" s="122">
        <v>0</v>
      </c>
      <c r="CN18" s="122">
        <v>0</v>
      </c>
      <c r="CO18" s="122">
        <v>0</v>
      </c>
      <c r="CP18" s="122">
        <v>0</v>
      </c>
      <c r="CQ18" s="122">
        <v>0</v>
      </c>
      <c r="CR18" s="122">
        <v>0</v>
      </c>
      <c r="CS18" s="122">
        <v>0</v>
      </c>
      <c r="CT18" s="122">
        <v>0</v>
      </c>
      <c r="CU18" s="122">
        <v>0</v>
      </c>
      <c r="CV18" s="122">
        <v>0</v>
      </c>
      <c r="CW18" s="122">
        <v>0</v>
      </c>
      <c r="CX18" s="122">
        <v>0</v>
      </c>
      <c r="CY18" s="122">
        <v>0</v>
      </c>
      <c r="CZ18" s="122">
        <v>0</v>
      </c>
      <c r="DA18" s="122">
        <v>0</v>
      </c>
      <c r="DB18" s="122">
        <v>0</v>
      </c>
      <c r="DC18" s="122">
        <v>0</v>
      </c>
      <c r="DD18" s="122">
        <v>0</v>
      </c>
      <c r="DE18" s="122">
        <f t="shared" si="14"/>
        <v>0</v>
      </c>
      <c r="DF18" s="122">
        <v>0</v>
      </c>
      <c r="DG18" s="122">
        <v>0</v>
      </c>
      <c r="DH18" s="122">
        <v>0</v>
      </c>
      <c r="DI18" s="122">
        <v>0</v>
      </c>
      <c r="DJ18" s="134">
        <v>0</v>
      </c>
      <c r="DK18" s="138"/>
      <c r="DL18" s="138"/>
      <c r="DM18" s="139">
        <v>0</v>
      </c>
    </row>
    <row r="19" s="112" customFormat="1" ht="15" customHeight="1" spans="1:117">
      <c r="A19" s="118" t="s">
        <v>119</v>
      </c>
      <c r="B19" s="119" t="s">
        <v>97</v>
      </c>
      <c r="C19" s="119" t="s">
        <v>120</v>
      </c>
      <c r="D19" s="119" t="s">
        <v>98</v>
      </c>
      <c r="E19" s="120" t="s">
        <v>121</v>
      </c>
      <c r="F19" s="121">
        <f t="shared" si="0"/>
        <v>69647</v>
      </c>
      <c r="G19" s="122">
        <f t="shared" si="1"/>
        <v>58847</v>
      </c>
      <c r="H19" s="122">
        <f t="shared" si="2"/>
        <v>58847</v>
      </c>
      <c r="I19" s="122">
        <f t="shared" si="3"/>
        <v>29760</v>
      </c>
      <c r="J19" s="122">
        <v>0</v>
      </c>
      <c r="K19" s="122">
        <v>0</v>
      </c>
      <c r="L19" s="122">
        <v>29760</v>
      </c>
      <c r="M19" s="122">
        <f t="shared" si="4"/>
        <v>3288</v>
      </c>
      <c r="N19" s="122">
        <v>888</v>
      </c>
      <c r="O19" s="122">
        <v>0</v>
      </c>
      <c r="P19" s="122">
        <v>0</v>
      </c>
      <c r="Q19" s="122">
        <v>0</v>
      </c>
      <c r="R19" s="122">
        <v>0</v>
      </c>
      <c r="S19" s="122">
        <v>0</v>
      </c>
      <c r="T19" s="122">
        <v>0</v>
      </c>
      <c r="U19" s="122">
        <v>0</v>
      </c>
      <c r="V19" s="122">
        <v>0</v>
      </c>
      <c r="W19" s="122">
        <v>0</v>
      </c>
      <c r="X19" s="122">
        <v>0</v>
      </c>
      <c r="Y19" s="122">
        <v>0</v>
      </c>
      <c r="Z19" s="122">
        <v>0</v>
      </c>
      <c r="AA19" s="122">
        <v>0</v>
      </c>
      <c r="AB19" s="122">
        <v>0</v>
      </c>
      <c r="AC19" s="122">
        <v>0</v>
      </c>
      <c r="AD19" s="122">
        <v>0</v>
      </c>
      <c r="AE19" s="122">
        <v>0</v>
      </c>
      <c r="AF19" s="122">
        <v>0</v>
      </c>
      <c r="AG19" s="122">
        <v>0</v>
      </c>
      <c r="AH19" s="122">
        <v>0</v>
      </c>
      <c r="AI19" s="122">
        <v>2400</v>
      </c>
      <c r="AJ19" s="122">
        <v>0</v>
      </c>
      <c r="AK19" s="122">
        <v>0</v>
      </c>
      <c r="AL19" s="122">
        <v>0</v>
      </c>
      <c r="AM19" s="122">
        <v>0</v>
      </c>
      <c r="AN19" s="122">
        <v>24476</v>
      </c>
      <c r="AO19" s="122">
        <v>0</v>
      </c>
      <c r="AP19" s="122">
        <v>0</v>
      </c>
      <c r="AQ19" s="122">
        <v>0</v>
      </c>
      <c r="AR19" s="122">
        <v>0</v>
      </c>
      <c r="AS19" s="122">
        <f t="shared" si="5"/>
        <v>1323</v>
      </c>
      <c r="AT19" s="122">
        <v>331</v>
      </c>
      <c r="AU19" s="122">
        <v>551</v>
      </c>
      <c r="AV19" s="122">
        <v>441</v>
      </c>
      <c r="AW19" s="122">
        <v>0</v>
      </c>
      <c r="AX19" s="122">
        <v>0</v>
      </c>
      <c r="AY19" s="122">
        <f t="shared" si="6"/>
        <v>0</v>
      </c>
      <c r="AZ19" s="122">
        <v>0</v>
      </c>
      <c r="BA19" s="122">
        <v>0</v>
      </c>
      <c r="BB19" s="122">
        <v>0</v>
      </c>
      <c r="BC19" s="122">
        <v>0</v>
      </c>
      <c r="BD19" s="122">
        <v>0</v>
      </c>
      <c r="BE19" s="122">
        <v>0</v>
      </c>
      <c r="BF19" s="122">
        <v>0</v>
      </c>
      <c r="BG19" s="122">
        <v>0</v>
      </c>
      <c r="BH19" s="122">
        <v>0</v>
      </c>
      <c r="BI19" s="122">
        <v>0</v>
      </c>
      <c r="BJ19" s="122">
        <f t="shared" si="7"/>
        <v>0</v>
      </c>
      <c r="BK19" s="122">
        <f t="shared" si="8"/>
        <v>0</v>
      </c>
      <c r="BL19" s="122">
        <v>0</v>
      </c>
      <c r="BM19" s="122">
        <v>0</v>
      </c>
      <c r="BN19" s="122">
        <v>0</v>
      </c>
      <c r="BO19" s="122">
        <v>0</v>
      </c>
      <c r="BP19" s="122">
        <v>0</v>
      </c>
      <c r="BQ19" s="122">
        <f t="shared" si="9"/>
        <v>0</v>
      </c>
      <c r="BR19" s="122">
        <v>0</v>
      </c>
      <c r="BS19" s="122">
        <v>0</v>
      </c>
      <c r="BT19" s="122">
        <v>0</v>
      </c>
      <c r="BU19" s="122">
        <v>0</v>
      </c>
      <c r="BV19" s="122">
        <f t="shared" si="10"/>
        <v>0</v>
      </c>
      <c r="BW19" s="122">
        <v>0</v>
      </c>
      <c r="BX19" s="122">
        <v>0</v>
      </c>
      <c r="BY19" s="134">
        <v>0</v>
      </c>
      <c r="BZ19" s="135">
        <f t="shared" si="11"/>
        <v>10800</v>
      </c>
      <c r="CA19" s="135">
        <f t="shared" si="12"/>
        <v>10800</v>
      </c>
      <c r="CB19" s="136">
        <f t="shared" si="13"/>
        <v>10800</v>
      </c>
      <c r="CC19" s="122">
        <v>3600</v>
      </c>
      <c r="CD19" s="122">
        <v>1800</v>
      </c>
      <c r="CE19" s="122">
        <v>0</v>
      </c>
      <c r="CF19" s="122">
        <v>0</v>
      </c>
      <c r="CG19" s="122">
        <v>0</v>
      </c>
      <c r="CH19" s="122">
        <v>0</v>
      </c>
      <c r="CI19" s="122">
        <v>0</v>
      </c>
      <c r="CJ19" s="122">
        <v>0</v>
      </c>
      <c r="CK19" s="122">
        <v>0</v>
      </c>
      <c r="CL19" s="122">
        <v>3600</v>
      </c>
      <c r="CM19" s="122">
        <v>0</v>
      </c>
      <c r="CN19" s="122">
        <v>0</v>
      </c>
      <c r="CO19" s="122">
        <v>0</v>
      </c>
      <c r="CP19" s="122">
        <v>0</v>
      </c>
      <c r="CQ19" s="122">
        <v>0</v>
      </c>
      <c r="CR19" s="122">
        <v>0</v>
      </c>
      <c r="CS19" s="122">
        <v>0</v>
      </c>
      <c r="CT19" s="122">
        <v>0</v>
      </c>
      <c r="CU19" s="122">
        <v>0</v>
      </c>
      <c r="CV19" s="122">
        <v>0</v>
      </c>
      <c r="CW19" s="122">
        <v>0</v>
      </c>
      <c r="CX19" s="122">
        <v>0</v>
      </c>
      <c r="CY19" s="122">
        <v>0</v>
      </c>
      <c r="CZ19" s="122">
        <v>0</v>
      </c>
      <c r="DA19" s="122">
        <v>0</v>
      </c>
      <c r="DB19" s="122">
        <v>0</v>
      </c>
      <c r="DC19" s="122">
        <v>1800</v>
      </c>
      <c r="DD19" s="122">
        <v>1200</v>
      </c>
      <c r="DE19" s="122">
        <f t="shared" si="14"/>
        <v>0</v>
      </c>
      <c r="DF19" s="122">
        <v>0</v>
      </c>
      <c r="DG19" s="122">
        <v>0</v>
      </c>
      <c r="DH19" s="122">
        <v>0</v>
      </c>
      <c r="DI19" s="122">
        <v>0</v>
      </c>
      <c r="DJ19" s="134">
        <v>0</v>
      </c>
      <c r="DK19" s="138"/>
      <c r="DL19" s="138"/>
      <c r="DM19" s="139">
        <v>0</v>
      </c>
    </row>
    <row r="20" s="112" customFormat="1" ht="15" customHeight="1" spans="1:117">
      <c r="A20" s="118" t="s">
        <v>123</v>
      </c>
      <c r="B20" s="119" t="s">
        <v>97</v>
      </c>
      <c r="C20" s="119" t="s">
        <v>108</v>
      </c>
      <c r="D20" s="119" t="s">
        <v>98</v>
      </c>
      <c r="E20" s="120" t="s">
        <v>124</v>
      </c>
      <c r="F20" s="121">
        <f t="shared" si="0"/>
        <v>880417</v>
      </c>
      <c r="G20" s="122">
        <f t="shared" si="1"/>
        <v>761617</v>
      </c>
      <c r="H20" s="122">
        <f t="shared" si="2"/>
        <v>761617</v>
      </c>
      <c r="I20" s="122">
        <f t="shared" si="3"/>
        <v>397248</v>
      </c>
      <c r="J20" s="122">
        <v>0</v>
      </c>
      <c r="K20" s="122">
        <v>0</v>
      </c>
      <c r="L20" s="122">
        <v>397248</v>
      </c>
      <c r="M20" s="122">
        <f t="shared" si="4"/>
        <v>36168</v>
      </c>
      <c r="N20" s="122">
        <v>9768</v>
      </c>
      <c r="O20" s="122">
        <v>0</v>
      </c>
      <c r="P20" s="122">
        <v>0</v>
      </c>
      <c r="Q20" s="122">
        <v>0</v>
      </c>
      <c r="R20" s="122">
        <v>0</v>
      </c>
      <c r="S20" s="122">
        <v>0</v>
      </c>
      <c r="T20" s="122">
        <v>0</v>
      </c>
      <c r="U20" s="122">
        <v>0</v>
      </c>
      <c r="V20" s="122">
        <v>0</v>
      </c>
      <c r="W20" s="122">
        <v>0</v>
      </c>
      <c r="X20" s="122">
        <v>0</v>
      </c>
      <c r="Y20" s="122">
        <v>0</v>
      </c>
      <c r="Z20" s="122">
        <v>0</v>
      </c>
      <c r="AA20" s="122">
        <v>0</v>
      </c>
      <c r="AB20" s="122">
        <v>0</v>
      </c>
      <c r="AC20" s="122">
        <v>0</v>
      </c>
      <c r="AD20" s="122">
        <v>0</v>
      </c>
      <c r="AE20" s="122">
        <v>0</v>
      </c>
      <c r="AF20" s="122">
        <v>0</v>
      </c>
      <c r="AG20" s="122">
        <v>0</v>
      </c>
      <c r="AH20" s="122">
        <v>0</v>
      </c>
      <c r="AI20" s="122">
        <v>26400</v>
      </c>
      <c r="AJ20" s="122">
        <v>0</v>
      </c>
      <c r="AK20" s="122">
        <v>0</v>
      </c>
      <c r="AL20" s="122">
        <v>0</v>
      </c>
      <c r="AM20" s="122">
        <v>0</v>
      </c>
      <c r="AN20" s="122">
        <v>310969</v>
      </c>
      <c r="AO20" s="122">
        <v>0</v>
      </c>
      <c r="AP20" s="122">
        <v>0</v>
      </c>
      <c r="AQ20" s="122">
        <v>0</v>
      </c>
      <c r="AR20" s="122">
        <v>0</v>
      </c>
      <c r="AS20" s="122">
        <f t="shared" si="5"/>
        <v>17232</v>
      </c>
      <c r="AT20" s="122">
        <v>4308</v>
      </c>
      <c r="AU20" s="122">
        <v>7180</v>
      </c>
      <c r="AV20" s="122">
        <v>5744</v>
      </c>
      <c r="AW20" s="122">
        <v>0</v>
      </c>
      <c r="AX20" s="122">
        <v>0</v>
      </c>
      <c r="AY20" s="122">
        <f t="shared" si="6"/>
        <v>0</v>
      </c>
      <c r="AZ20" s="122">
        <v>0</v>
      </c>
      <c r="BA20" s="122">
        <v>0</v>
      </c>
      <c r="BB20" s="122">
        <v>0</v>
      </c>
      <c r="BC20" s="122">
        <v>0</v>
      </c>
      <c r="BD20" s="122">
        <v>0</v>
      </c>
      <c r="BE20" s="122">
        <v>0</v>
      </c>
      <c r="BF20" s="122">
        <v>0</v>
      </c>
      <c r="BG20" s="122">
        <v>0</v>
      </c>
      <c r="BH20" s="122">
        <v>0</v>
      </c>
      <c r="BI20" s="122">
        <v>0</v>
      </c>
      <c r="BJ20" s="122">
        <f t="shared" si="7"/>
        <v>0</v>
      </c>
      <c r="BK20" s="122">
        <f t="shared" si="8"/>
        <v>0</v>
      </c>
      <c r="BL20" s="122">
        <v>0</v>
      </c>
      <c r="BM20" s="122">
        <v>0</v>
      </c>
      <c r="BN20" s="122">
        <v>0</v>
      </c>
      <c r="BO20" s="122">
        <v>0</v>
      </c>
      <c r="BP20" s="122">
        <v>0</v>
      </c>
      <c r="BQ20" s="122">
        <f t="shared" si="9"/>
        <v>0</v>
      </c>
      <c r="BR20" s="122">
        <v>0</v>
      </c>
      <c r="BS20" s="122">
        <v>0</v>
      </c>
      <c r="BT20" s="122">
        <v>0</v>
      </c>
      <c r="BU20" s="122">
        <v>0</v>
      </c>
      <c r="BV20" s="122">
        <f t="shared" si="10"/>
        <v>0</v>
      </c>
      <c r="BW20" s="122">
        <v>0</v>
      </c>
      <c r="BX20" s="122">
        <v>0</v>
      </c>
      <c r="BY20" s="134">
        <v>0</v>
      </c>
      <c r="BZ20" s="135">
        <f t="shared" si="11"/>
        <v>118800</v>
      </c>
      <c r="CA20" s="135">
        <f t="shared" si="12"/>
        <v>118800</v>
      </c>
      <c r="CB20" s="136">
        <f t="shared" si="13"/>
        <v>118800</v>
      </c>
      <c r="CC20" s="122">
        <v>36000</v>
      </c>
      <c r="CD20" s="122">
        <v>9000</v>
      </c>
      <c r="CE20" s="122">
        <v>1800</v>
      </c>
      <c r="CF20" s="122">
        <v>0</v>
      </c>
      <c r="CG20" s="122">
        <v>4500</v>
      </c>
      <c r="CH20" s="122">
        <v>4500</v>
      </c>
      <c r="CI20" s="122">
        <v>4500</v>
      </c>
      <c r="CJ20" s="122">
        <v>0</v>
      </c>
      <c r="CK20" s="122">
        <v>0</v>
      </c>
      <c r="CL20" s="122">
        <v>27000</v>
      </c>
      <c r="CM20" s="122">
        <v>0</v>
      </c>
      <c r="CN20" s="122">
        <v>12600</v>
      </c>
      <c r="CO20" s="122">
        <v>0</v>
      </c>
      <c r="CP20" s="122">
        <v>0</v>
      </c>
      <c r="CQ20" s="122">
        <v>5400</v>
      </c>
      <c r="CR20" s="122">
        <v>0</v>
      </c>
      <c r="CS20" s="122">
        <v>0</v>
      </c>
      <c r="CT20" s="122">
        <v>0</v>
      </c>
      <c r="CU20" s="122">
        <v>0</v>
      </c>
      <c r="CV20" s="122">
        <v>9000</v>
      </c>
      <c r="CW20" s="122">
        <v>0</v>
      </c>
      <c r="CX20" s="122">
        <v>0</v>
      </c>
      <c r="CY20" s="122">
        <v>0</v>
      </c>
      <c r="CZ20" s="122">
        <v>0</v>
      </c>
      <c r="DA20" s="122">
        <v>0</v>
      </c>
      <c r="DB20" s="122">
        <v>0</v>
      </c>
      <c r="DC20" s="122">
        <v>4500</v>
      </c>
      <c r="DD20" s="122">
        <v>13200</v>
      </c>
      <c r="DE20" s="122">
        <f t="shared" si="14"/>
        <v>0</v>
      </c>
      <c r="DF20" s="122">
        <v>0</v>
      </c>
      <c r="DG20" s="122">
        <v>0</v>
      </c>
      <c r="DH20" s="122">
        <v>0</v>
      </c>
      <c r="DI20" s="122">
        <v>0</v>
      </c>
      <c r="DJ20" s="134">
        <v>0</v>
      </c>
      <c r="DK20" s="138"/>
      <c r="DL20" s="138"/>
      <c r="DM20" s="139">
        <v>0</v>
      </c>
    </row>
    <row r="21" s="112" customFormat="1" ht="15" customHeight="1" spans="1:117">
      <c r="A21" s="118" t="s">
        <v>123</v>
      </c>
      <c r="B21" s="119" t="s">
        <v>114</v>
      </c>
      <c r="C21" s="119" t="s">
        <v>111</v>
      </c>
      <c r="D21" s="119" t="s">
        <v>98</v>
      </c>
      <c r="E21" s="120" t="s">
        <v>128</v>
      </c>
      <c r="F21" s="121">
        <f t="shared" si="0"/>
        <v>2391840</v>
      </c>
      <c r="G21" s="122">
        <f t="shared" si="1"/>
        <v>1341840</v>
      </c>
      <c r="H21" s="122">
        <f t="shared" si="2"/>
        <v>0</v>
      </c>
      <c r="I21" s="122">
        <f t="shared" si="3"/>
        <v>0</v>
      </c>
      <c r="J21" s="122">
        <v>0</v>
      </c>
      <c r="K21" s="122">
        <v>0</v>
      </c>
      <c r="L21" s="122">
        <v>0</v>
      </c>
      <c r="M21" s="122">
        <f t="shared" si="4"/>
        <v>0</v>
      </c>
      <c r="N21" s="122">
        <v>0</v>
      </c>
      <c r="O21" s="122">
        <v>0</v>
      </c>
      <c r="P21" s="122">
        <v>0</v>
      </c>
      <c r="Q21" s="122">
        <v>0</v>
      </c>
      <c r="R21" s="122">
        <v>0</v>
      </c>
      <c r="S21" s="122">
        <v>0</v>
      </c>
      <c r="T21" s="122">
        <v>0</v>
      </c>
      <c r="U21" s="122">
        <v>0</v>
      </c>
      <c r="V21" s="122">
        <v>0</v>
      </c>
      <c r="W21" s="122">
        <v>0</v>
      </c>
      <c r="X21" s="122">
        <v>0</v>
      </c>
      <c r="Y21" s="122">
        <v>0</v>
      </c>
      <c r="Z21" s="122">
        <v>0</v>
      </c>
      <c r="AA21" s="122">
        <v>0</v>
      </c>
      <c r="AB21" s="122">
        <v>0</v>
      </c>
      <c r="AC21" s="122">
        <v>0</v>
      </c>
      <c r="AD21" s="122">
        <v>0</v>
      </c>
      <c r="AE21" s="122">
        <v>0</v>
      </c>
      <c r="AF21" s="122">
        <v>0</v>
      </c>
      <c r="AG21" s="122">
        <v>0</v>
      </c>
      <c r="AH21" s="122">
        <v>0</v>
      </c>
      <c r="AI21" s="122">
        <v>0</v>
      </c>
      <c r="AJ21" s="122">
        <v>0</v>
      </c>
      <c r="AK21" s="122">
        <v>0</v>
      </c>
      <c r="AL21" s="122">
        <v>0</v>
      </c>
      <c r="AM21" s="122">
        <v>0</v>
      </c>
      <c r="AN21" s="122">
        <v>0</v>
      </c>
      <c r="AO21" s="122">
        <v>0</v>
      </c>
      <c r="AP21" s="122">
        <v>0</v>
      </c>
      <c r="AQ21" s="122">
        <v>0</v>
      </c>
      <c r="AR21" s="122">
        <v>0</v>
      </c>
      <c r="AS21" s="122">
        <f t="shared" si="5"/>
        <v>0</v>
      </c>
      <c r="AT21" s="122">
        <v>0</v>
      </c>
      <c r="AU21" s="122">
        <v>0</v>
      </c>
      <c r="AV21" s="122">
        <v>0</v>
      </c>
      <c r="AW21" s="122">
        <v>0</v>
      </c>
      <c r="AX21" s="122">
        <v>0</v>
      </c>
      <c r="AY21" s="122">
        <f t="shared" si="6"/>
        <v>0</v>
      </c>
      <c r="AZ21" s="122">
        <v>0</v>
      </c>
      <c r="BA21" s="122">
        <v>0</v>
      </c>
      <c r="BB21" s="122">
        <v>0</v>
      </c>
      <c r="BC21" s="122">
        <v>0</v>
      </c>
      <c r="BD21" s="122">
        <v>0</v>
      </c>
      <c r="BE21" s="122">
        <v>0</v>
      </c>
      <c r="BF21" s="122">
        <v>0</v>
      </c>
      <c r="BG21" s="122">
        <v>0</v>
      </c>
      <c r="BH21" s="122">
        <v>0</v>
      </c>
      <c r="BI21" s="122">
        <v>0</v>
      </c>
      <c r="BJ21" s="122">
        <f t="shared" si="7"/>
        <v>1341840</v>
      </c>
      <c r="BK21" s="122">
        <f t="shared" si="8"/>
        <v>0</v>
      </c>
      <c r="BL21" s="122">
        <v>0</v>
      </c>
      <c r="BM21" s="122">
        <v>0</v>
      </c>
      <c r="BN21" s="122">
        <v>0</v>
      </c>
      <c r="BO21" s="122">
        <v>0</v>
      </c>
      <c r="BP21" s="122">
        <v>0</v>
      </c>
      <c r="BQ21" s="122">
        <f t="shared" si="9"/>
        <v>1341840</v>
      </c>
      <c r="BR21" s="122">
        <v>0</v>
      </c>
      <c r="BS21" s="122">
        <v>1341840</v>
      </c>
      <c r="BT21" s="122">
        <v>0</v>
      </c>
      <c r="BU21" s="122">
        <v>0</v>
      </c>
      <c r="BV21" s="122">
        <f t="shared" si="10"/>
        <v>0</v>
      </c>
      <c r="BW21" s="122">
        <v>0</v>
      </c>
      <c r="BX21" s="122">
        <v>0</v>
      </c>
      <c r="BY21" s="134">
        <v>0</v>
      </c>
      <c r="BZ21" s="135">
        <f t="shared" si="11"/>
        <v>1050000</v>
      </c>
      <c r="CA21" s="135">
        <f t="shared" si="12"/>
        <v>0</v>
      </c>
      <c r="CB21" s="136">
        <f t="shared" si="13"/>
        <v>0</v>
      </c>
      <c r="CC21" s="122">
        <v>0</v>
      </c>
      <c r="CD21" s="122">
        <v>0</v>
      </c>
      <c r="CE21" s="122">
        <v>0</v>
      </c>
      <c r="CF21" s="122">
        <v>0</v>
      </c>
      <c r="CG21" s="122">
        <v>0</v>
      </c>
      <c r="CH21" s="122">
        <v>0</v>
      </c>
      <c r="CI21" s="122">
        <v>0</v>
      </c>
      <c r="CJ21" s="122">
        <v>0</v>
      </c>
      <c r="CK21" s="122">
        <v>0</v>
      </c>
      <c r="CL21" s="122">
        <v>0</v>
      </c>
      <c r="CM21" s="122">
        <v>0</v>
      </c>
      <c r="CN21" s="122">
        <v>0</v>
      </c>
      <c r="CO21" s="122">
        <v>0</v>
      </c>
      <c r="CP21" s="122">
        <v>0</v>
      </c>
      <c r="CQ21" s="122">
        <v>0</v>
      </c>
      <c r="CR21" s="122">
        <v>0</v>
      </c>
      <c r="CS21" s="122">
        <v>0</v>
      </c>
      <c r="CT21" s="122">
        <v>0</v>
      </c>
      <c r="CU21" s="122">
        <v>0</v>
      </c>
      <c r="CV21" s="122">
        <v>0</v>
      </c>
      <c r="CW21" s="122">
        <v>0</v>
      </c>
      <c r="CX21" s="122">
        <v>0</v>
      </c>
      <c r="CY21" s="122">
        <v>0</v>
      </c>
      <c r="CZ21" s="122">
        <v>0</v>
      </c>
      <c r="DA21" s="122">
        <v>0</v>
      </c>
      <c r="DB21" s="122">
        <v>0</v>
      </c>
      <c r="DC21" s="122">
        <v>0</v>
      </c>
      <c r="DD21" s="122">
        <v>0</v>
      </c>
      <c r="DE21" s="122">
        <f t="shared" si="14"/>
        <v>1050000</v>
      </c>
      <c r="DF21" s="122">
        <v>0</v>
      </c>
      <c r="DG21" s="122">
        <v>1050000</v>
      </c>
      <c r="DH21" s="122">
        <v>0</v>
      </c>
      <c r="DI21" s="122">
        <v>0</v>
      </c>
      <c r="DJ21" s="134">
        <v>0</v>
      </c>
      <c r="DK21" s="138"/>
      <c r="DL21" s="138"/>
      <c r="DM21" s="139">
        <v>0</v>
      </c>
    </row>
    <row r="22" s="112" customFormat="1" ht="15" customHeight="1" spans="1:117">
      <c r="A22" s="118" t="s">
        <v>129</v>
      </c>
      <c r="B22" s="119" t="s">
        <v>100</v>
      </c>
      <c r="C22" s="119" t="s">
        <v>97</v>
      </c>
      <c r="D22" s="119" t="s">
        <v>98</v>
      </c>
      <c r="E22" s="120" t="s">
        <v>130</v>
      </c>
      <c r="F22" s="121">
        <f t="shared" si="0"/>
        <v>281833</v>
      </c>
      <c r="G22" s="122">
        <f t="shared" si="1"/>
        <v>281833</v>
      </c>
      <c r="H22" s="122">
        <f t="shared" si="2"/>
        <v>281833</v>
      </c>
      <c r="I22" s="122">
        <f t="shared" si="3"/>
        <v>0</v>
      </c>
      <c r="J22" s="122">
        <v>0</v>
      </c>
      <c r="K22" s="122">
        <v>0</v>
      </c>
      <c r="L22" s="122">
        <v>0</v>
      </c>
      <c r="M22" s="122">
        <f t="shared" si="4"/>
        <v>0</v>
      </c>
      <c r="N22" s="122">
        <v>0</v>
      </c>
      <c r="O22" s="122">
        <v>0</v>
      </c>
      <c r="P22" s="122">
        <v>0</v>
      </c>
      <c r="Q22" s="122">
        <v>0</v>
      </c>
      <c r="R22" s="122">
        <v>0</v>
      </c>
      <c r="S22" s="122">
        <v>0</v>
      </c>
      <c r="T22" s="122">
        <v>0</v>
      </c>
      <c r="U22" s="122">
        <v>0</v>
      </c>
      <c r="V22" s="122">
        <v>0</v>
      </c>
      <c r="W22" s="122">
        <v>0</v>
      </c>
      <c r="X22" s="122">
        <v>0</v>
      </c>
      <c r="Y22" s="122">
        <v>0</v>
      </c>
      <c r="Z22" s="122">
        <v>0</v>
      </c>
      <c r="AA22" s="122">
        <v>0</v>
      </c>
      <c r="AB22" s="122">
        <v>0</v>
      </c>
      <c r="AC22" s="122">
        <v>0</v>
      </c>
      <c r="AD22" s="122">
        <v>0</v>
      </c>
      <c r="AE22" s="122">
        <v>0</v>
      </c>
      <c r="AF22" s="122">
        <v>0</v>
      </c>
      <c r="AG22" s="122">
        <v>0</v>
      </c>
      <c r="AH22" s="122">
        <v>0</v>
      </c>
      <c r="AI22" s="122">
        <v>0</v>
      </c>
      <c r="AJ22" s="122">
        <v>0</v>
      </c>
      <c r="AK22" s="122">
        <v>0</v>
      </c>
      <c r="AL22" s="122">
        <v>0</v>
      </c>
      <c r="AM22" s="122">
        <v>0</v>
      </c>
      <c r="AN22" s="122">
        <v>0</v>
      </c>
      <c r="AO22" s="122">
        <v>0</v>
      </c>
      <c r="AP22" s="122">
        <v>0</v>
      </c>
      <c r="AQ22" s="122">
        <v>0</v>
      </c>
      <c r="AR22" s="122">
        <v>0</v>
      </c>
      <c r="AS22" s="122">
        <f t="shared" si="5"/>
        <v>0</v>
      </c>
      <c r="AT22" s="122">
        <v>0</v>
      </c>
      <c r="AU22" s="122">
        <v>0</v>
      </c>
      <c r="AV22" s="122">
        <v>0</v>
      </c>
      <c r="AW22" s="122">
        <v>281833</v>
      </c>
      <c r="AX22" s="122">
        <v>0</v>
      </c>
      <c r="AY22" s="122">
        <f t="shared" si="6"/>
        <v>0</v>
      </c>
      <c r="AZ22" s="122">
        <v>0</v>
      </c>
      <c r="BA22" s="122">
        <v>0</v>
      </c>
      <c r="BB22" s="122">
        <v>0</v>
      </c>
      <c r="BC22" s="122">
        <v>0</v>
      </c>
      <c r="BD22" s="122">
        <v>0</v>
      </c>
      <c r="BE22" s="122">
        <v>0</v>
      </c>
      <c r="BF22" s="122">
        <v>0</v>
      </c>
      <c r="BG22" s="122">
        <v>0</v>
      </c>
      <c r="BH22" s="122">
        <v>0</v>
      </c>
      <c r="BI22" s="122">
        <v>0</v>
      </c>
      <c r="BJ22" s="122">
        <f t="shared" si="7"/>
        <v>0</v>
      </c>
      <c r="BK22" s="122">
        <f t="shared" si="8"/>
        <v>0</v>
      </c>
      <c r="BL22" s="122">
        <v>0</v>
      </c>
      <c r="BM22" s="122">
        <v>0</v>
      </c>
      <c r="BN22" s="122">
        <v>0</v>
      </c>
      <c r="BO22" s="122">
        <v>0</v>
      </c>
      <c r="BP22" s="122">
        <v>0</v>
      </c>
      <c r="BQ22" s="122">
        <f t="shared" si="9"/>
        <v>0</v>
      </c>
      <c r="BR22" s="122">
        <v>0</v>
      </c>
      <c r="BS22" s="122">
        <v>0</v>
      </c>
      <c r="BT22" s="122">
        <v>0</v>
      </c>
      <c r="BU22" s="122">
        <v>0</v>
      </c>
      <c r="BV22" s="122">
        <f t="shared" si="10"/>
        <v>0</v>
      </c>
      <c r="BW22" s="122">
        <v>0</v>
      </c>
      <c r="BX22" s="122">
        <v>0</v>
      </c>
      <c r="BY22" s="134">
        <v>0</v>
      </c>
      <c r="BZ22" s="135">
        <f t="shared" si="11"/>
        <v>0</v>
      </c>
      <c r="CA22" s="135">
        <f t="shared" si="12"/>
        <v>0</v>
      </c>
      <c r="CB22" s="136">
        <f t="shared" si="13"/>
        <v>0</v>
      </c>
      <c r="CC22" s="122">
        <v>0</v>
      </c>
      <c r="CD22" s="122">
        <v>0</v>
      </c>
      <c r="CE22" s="122">
        <v>0</v>
      </c>
      <c r="CF22" s="122">
        <v>0</v>
      </c>
      <c r="CG22" s="122">
        <v>0</v>
      </c>
      <c r="CH22" s="122">
        <v>0</v>
      </c>
      <c r="CI22" s="122">
        <v>0</v>
      </c>
      <c r="CJ22" s="122">
        <v>0</v>
      </c>
      <c r="CK22" s="122">
        <v>0</v>
      </c>
      <c r="CL22" s="122">
        <v>0</v>
      </c>
      <c r="CM22" s="122">
        <v>0</v>
      </c>
      <c r="CN22" s="122">
        <v>0</v>
      </c>
      <c r="CO22" s="122">
        <v>0</v>
      </c>
      <c r="CP22" s="122">
        <v>0</v>
      </c>
      <c r="CQ22" s="122">
        <v>0</v>
      </c>
      <c r="CR22" s="122">
        <v>0</v>
      </c>
      <c r="CS22" s="122">
        <v>0</v>
      </c>
      <c r="CT22" s="122">
        <v>0</v>
      </c>
      <c r="CU22" s="122">
        <v>0</v>
      </c>
      <c r="CV22" s="122">
        <v>0</v>
      </c>
      <c r="CW22" s="122">
        <v>0</v>
      </c>
      <c r="CX22" s="122">
        <v>0</v>
      </c>
      <c r="CY22" s="122">
        <v>0</v>
      </c>
      <c r="CZ22" s="122">
        <v>0</v>
      </c>
      <c r="DA22" s="122">
        <v>0</v>
      </c>
      <c r="DB22" s="122">
        <v>0</v>
      </c>
      <c r="DC22" s="122">
        <v>0</v>
      </c>
      <c r="DD22" s="122">
        <v>0</v>
      </c>
      <c r="DE22" s="122">
        <f t="shared" si="14"/>
        <v>0</v>
      </c>
      <c r="DF22" s="122">
        <v>0</v>
      </c>
      <c r="DG22" s="122">
        <v>0</v>
      </c>
      <c r="DH22" s="122">
        <v>0</v>
      </c>
      <c r="DI22" s="122">
        <v>0</v>
      </c>
      <c r="DJ22" s="134">
        <v>0</v>
      </c>
      <c r="DK22" s="138"/>
      <c r="DL22" s="138"/>
      <c r="DM22" s="139">
        <v>0</v>
      </c>
    </row>
    <row r="28" spans="75:75">
      <c r="BW28" t="s">
        <v>424</v>
      </c>
    </row>
  </sheetData>
  <mergeCells count="137">
    <mergeCell ref="A1:DM1"/>
    <mergeCell ref="A2:DM2"/>
    <mergeCell ref="A3:E3"/>
    <mergeCell ref="F3:DM3"/>
    <mergeCell ref="A4:E4"/>
    <mergeCell ref="G4:BY4"/>
    <mergeCell ref="BZ4:DM4"/>
    <mergeCell ref="A5:C5"/>
    <mergeCell ref="H5:BI5"/>
    <mergeCell ref="BJ5:BY5"/>
    <mergeCell ref="CA5:DM5"/>
    <mergeCell ref="I6:L6"/>
    <mergeCell ref="M6:AK6"/>
    <mergeCell ref="AS6:AV6"/>
    <mergeCell ref="AY6:BH6"/>
    <mergeCell ref="BK6:BP6"/>
    <mergeCell ref="BQ6:BS6"/>
    <mergeCell ref="BV6:BY6"/>
    <mergeCell ref="CB6:DD6"/>
    <mergeCell ref="DE6:DM6"/>
    <mergeCell ref="A6:A8"/>
    <mergeCell ref="B6:B8"/>
    <mergeCell ref="C6:C8"/>
    <mergeCell ref="D5:D8"/>
    <mergeCell ref="E5:E8"/>
    <mergeCell ref="F4:F8"/>
    <mergeCell ref="G5:G8"/>
    <mergeCell ref="H6:H8"/>
    <mergeCell ref="I7:I8"/>
    <mergeCell ref="J7:J8"/>
    <mergeCell ref="K7:K8"/>
    <mergeCell ref="L7:L8"/>
    <mergeCell ref="M7:M8"/>
    <mergeCell ref="N7:N8"/>
    <mergeCell ref="O7:O8"/>
    <mergeCell ref="P7:P8"/>
    <mergeCell ref="Q7:Q8"/>
    <mergeCell ref="R7:R8"/>
    <mergeCell ref="S7:S8"/>
    <mergeCell ref="T7:T8"/>
    <mergeCell ref="U7:U8"/>
    <mergeCell ref="V7:V8"/>
    <mergeCell ref="W7:W8"/>
    <mergeCell ref="X7:X8"/>
    <mergeCell ref="Y7:Y8"/>
    <mergeCell ref="Z7:Z8"/>
    <mergeCell ref="AA7:AA8"/>
    <mergeCell ref="AB7:AB8"/>
    <mergeCell ref="AC7:AC8"/>
    <mergeCell ref="AD7:AD8"/>
    <mergeCell ref="AE7:AE8"/>
    <mergeCell ref="AF7:AF8"/>
    <mergeCell ref="AG7:AG8"/>
    <mergeCell ref="AH7:AH8"/>
    <mergeCell ref="AI7:AI8"/>
    <mergeCell ref="AJ7:AJ8"/>
    <mergeCell ref="AK7:AK8"/>
    <mergeCell ref="AL6:AL8"/>
    <mergeCell ref="AM6:AM8"/>
    <mergeCell ref="AN6:AN8"/>
    <mergeCell ref="AO6:AO8"/>
    <mergeCell ref="AP6:AP8"/>
    <mergeCell ref="AQ6:AQ8"/>
    <mergeCell ref="AR6:AR8"/>
    <mergeCell ref="AS7:AS8"/>
    <mergeCell ref="AT7:AT8"/>
    <mergeCell ref="AU7:AU8"/>
    <mergeCell ref="AV7:AV8"/>
    <mergeCell ref="AW6:AW8"/>
    <mergeCell ref="AX6:AX8"/>
    <mergeCell ref="AY7:AY8"/>
    <mergeCell ref="AZ7:AZ8"/>
    <mergeCell ref="BA7:BA8"/>
    <mergeCell ref="BB7:BB8"/>
    <mergeCell ref="BC7:BC8"/>
    <mergeCell ref="BD7:BD8"/>
    <mergeCell ref="BE7:BE8"/>
    <mergeCell ref="BF7:BF8"/>
    <mergeCell ref="BG7:BG8"/>
    <mergeCell ref="BH7:BH8"/>
    <mergeCell ref="BI6:BI8"/>
    <mergeCell ref="BJ6:BJ8"/>
    <mergeCell ref="BK7:BK8"/>
    <mergeCell ref="BL7:BL8"/>
    <mergeCell ref="BM7:BM8"/>
    <mergeCell ref="BN7:BN8"/>
    <mergeCell ref="BO7:BO8"/>
    <mergeCell ref="BP7:BP8"/>
    <mergeCell ref="BQ7:BQ8"/>
    <mergeCell ref="BR7:BR8"/>
    <mergeCell ref="BS7:BS8"/>
    <mergeCell ref="BT6:BT8"/>
    <mergeCell ref="BU6:BU8"/>
    <mergeCell ref="BV7:BV8"/>
    <mergeCell ref="BW7:BW8"/>
    <mergeCell ref="BX7:BX8"/>
    <mergeCell ref="BY7:BY8"/>
    <mergeCell ref="BZ5:BZ8"/>
    <mergeCell ref="CA6:CA8"/>
    <mergeCell ref="CB7:CB8"/>
    <mergeCell ref="CC7:CC8"/>
    <mergeCell ref="CD7:CD8"/>
    <mergeCell ref="CE7:CE8"/>
    <mergeCell ref="CF7:CF8"/>
    <mergeCell ref="CG7:CG8"/>
    <mergeCell ref="CH7:CH8"/>
    <mergeCell ref="CI7:CI8"/>
    <mergeCell ref="CJ7:CJ8"/>
    <mergeCell ref="CK7:CK8"/>
    <mergeCell ref="CL7:CL8"/>
    <mergeCell ref="CM7:CM8"/>
    <mergeCell ref="CN7:CN8"/>
    <mergeCell ref="CO7:CO8"/>
    <mergeCell ref="CP7:CP8"/>
    <mergeCell ref="CQ7:CQ8"/>
    <mergeCell ref="CR7:CR8"/>
    <mergeCell ref="CS7:CS8"/>
    <mergeCell ref="CT7:CT8"/>
    <mergeCell ref="CU7:CU8"/>
    <mergeCell ref="CV7:CV8"/>
    <mergeCell ref="CW7:CW8"/>
    <mergeCell ref="CX7:CX8"/>
    <mergeCell ref="CY7:CY8"/>
    <mergeCell ref="CZ7:CZ8"/>
    <mergeCell ref="DA7:DA8"/>
    <mergeCell ref="DB7:DB8"/>
    <mergeCell ref="DC7:DC8"/>
    <mergeCell ref="DD7:DD8"/>
    <mergeCell ref="DE7:DE8"/>
    <mergeCell ref="DF7:DF8"/>
    <mergeCell ref="DG7:DG8"/>
    <mergeCell ref="DH7:DH8"/>
    <mergeCell ref="DI7:DI8"/>
    <mergeCell ref="DJ7:DJ8"/>
    <mergeCell ref="DK7:DK8"/>
    <mergeCell ref="DL7:DL8"/>
    <mergeCell ref="DM7:DM8"/>
  </mergeCells>
  <printOptions horizontalCentered="1"/>
  <pageMargins left="0.787500023841858" right="0.787500023841858" top="0.55138885974884" bottom="0.787500023841858" header="0.590972244739532" footer="0.590972244739532"/>
  <pageSetup paperSize="9" scale="81" fitToHeight="500" orientation="landscape" errors="blank" horizontalDpi="600" vertic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L16"/>
  <sheetViews>
    <sheetView showGridLines="0" showZeros="0" workbookViewId="0">
      <selection activeCell="E22" sqref="E22"/>
    </sheetView>
  </sheetViews>
  <sheetFormatPr defaultColWidth="9" defaultRowHeight="14.25"/>
  <cols>
    <col min="1" max="1" width="4.6" customWidth="1"/>
    <col min="2" max="3" width="3.5" customWidth="1"/>
    <col min="4" max="4" width="7.5" customWidth="1"/>
    <col min="5" max="5" width="69" customWidth="1"/>
    <col min="6" max="6" width="12.6" customWidth="1"/>
    <col min="7" max="7" width="12" customWidth="1"/>
    <col min="8" max="8" width="11" customWidth="1"/>
    <col min="9" max="11" width="12" customWidth="1"/>
    <col min="12" max="12" width="11" customWidth="1"/>
    <col min="13" max="16384" width="8.8"/>
  </cols>
  <sheetData>
    <row r="1" ht="15.75" customHeight="1" spans="1:12">
      <c r="A1" s="83" t="s">
        <v>425</v>
      </c>
      <c r="B1" s="83"/>
      <c r="C1" s="83"/>
      <c r="D1" s="83"/>
      <c r="E1" s="83"/>
      <c r="F1" s="90"/>
      <c r="G1" s="90"/>
      <c r="H1" s="90"/>
      <c r="I1" s="90"/>
      <c r="J1" s="90"/>
      <c r="K1" s="90"/>
      <c r="L1" s="90"/>
    </row>
    <row r="2" s="88" customFormat="1" ht="33.75" customHeight="1" spans="1:12">
      <c r="A2" s="91" t="s">
        <v>426</v>
      </c>
      <c r="B2" s="91"/>
      <c r="C2" s="91"/>
      <c r="D2" s="91"/>
      <c r="E2" s="91"/>
      <c r="F2" s="92"/>
      <c r="G2" s="92"/>
      <c r="H2" s="92"/>
      <c r="I2" s="92"/>
      <c r="J2" s="92"/>
      <c r="K2" s="92"/>
      <c r="L2" s="92"/>
    </row>
    <row r="3" ht="15.75" customHeight="1" spans="1:12">
      <c r="A3" s="93" t="s">
        <v>2</v>
      </c>
      <c r="B3" s="93"/>
      <c r="C3" s="93"/>
      <c r="D3" s="93"/>
      <c r="E3" s="93"/>
      <c r="F3" s="94"/>
      <c r="G3" s="94"/>
      <c r="H3" s="94"/>
      <c r="I3" s="94"/>
      <c r="J3" s="94"/>
      <c r="K3" s="108" t="s">
        <v>427</v>
      </c>
      <c r="L3" s="108"/>
    </row>
    <row r="4" spans="1:12">
      <c r="A4" s="95" t="s">
        <v>79</v>
      </c>
      <c r="B4" s="95"/>
      <c r="C4" s="95"/>
      <c r="D4" s="96" t="s">
        <v>80</v>
      </c>
      <c r="E4" s="96" t="s">
        <v>428</v>
      </c>
      <c r="F4" s="97" t="s">
        <v>209</v>
      </c>
      <c r="G4" s="98" t="s">
        <v>429</v>
      </c>
      <c r="H4" s="99"/>
      <c r="I4" s="109"/>
      <c r="J4" s="97" t="s">
        <v>211</v>
      </c>
      <c r="K4" s="97"/>
      <c r="L4" s="97"/>
    </row>
    <row r="5" spans="1:12">
      <c r="A5" s="54" t="s">
        <v>89</v>
      </c>
      <c r="B5" s="53" t="s">
        <v>90</v>
      </c>
      <c r="C5" s="53" t="s">
        <v>91</v>
      </c>
      <c r="D5" s="53"/>
      <c r="E5" s="53"/>
      <c r="F5" s="78"/>
      <c r="G5" s="100" t="s">
        <v>84</v>
      </c>
      <c r="H5" s="101" t="s">
        <v>430</v>
      </c>
      <c r="I5" s="101" t="s">
        <v>431</v>
      </c>
      <c r="J5" s="78" t="s">
        <v>84</v>
      </c>
      <c r="K5" s="79" t="s">
        <v>432</v>
      </c>
      <c r="L5" s="79" t="s">
        <v>433</v>
      </c>
    </row>
    <row r="6" ht="30.75" customHeight="1" spans="1:12">
      <c r="A6" s="54"/>
      <c r="B6" s="53"/>
      <c r="C6" s="53"/>
      <c r="D6" s="53"/>
      <c r="E6" s="53"/>
      <c r="F6" s="78"/>
      <c r="G6" s="102"/>
      <c r="H6" s="103"/>
      <c r="I6" s="103"/>
      <c r="J6" s="78"/>
      <c r="K6" s="79"/>
      <c r="L6" s="79"/>
    </row>
    <row r="7" s="89" customFormat="1" ht="20" customHeight="1" spans="1:12">
      <c r="A7" s="104" t="s">
        <v>26</v>
      </c>
      <c r="B7" s="104" t="s">
        <v>26</v>
      </c>
      <c r="C7" s="104" t="s">
        <v>26</v>
      </c>
      <c r="D7" s="105" t="s">
        <v>26</v>
      </c>
      <c r="E7" s="106" t="s">
        <v>26</v>
      </c>
      <c r="F7" s="107"/>
      <c r="G7" s="107" t="s">
        <v>26</v>
      </c>
      <c r="H7" s="107" t="s">
        <v>26</v>
      </c>
      <c r="I7" s="107" t="s">
        <v>26</v>
      </c>
      <c r="J7" s="107">
        <f t="shared" ref="J7:J16" si="0">SUM(K7:L7)</f>
        <v>0</v>
      </c>
      <c r="K7" s="107" t="s">
        <v>26</v>
      </c>
      <c r="L7" s="107" t="s">
        <v>26</v>
      </c>
    </row>
    <row r="8" s="89" customFormat="1" ht="20" customHeight="1" spans="1:12">
      <c r="A8" s="104" t="s">
        <v>26</v>
      </c>
      <c r="B8" s="104" t="s">
        <v>26</v>
      </c>
      <c r="C8" s="104" t="s">
        <v>26</v>
      </c>
      <c r="D8" s="105" t="s">
        <v>26</v>
      </c>
      <c r="E8" s="106" t="s">
        <v>26</v>
      </c>
      <c r="F8" s="107"/>
      <c r="G8" s="107" t="s">
        <v>26</v>
      </c>
      <c r="H8" s="107" t="s">
        <v>26</v>
      </c>
      <c r="I8" s="107" t="s">
        <v>26</v>
      </c>
      <c r="J8" s="107">
        <f t="shared" si="0"/>
        <v>0</v>
      </c>
      <c r="K8" s="107" t="s">
        <v>26</v>
      </c>
      <c r="L8" s="107" t="s">
        <v>26</v>
      </c>
    </row>
    <row r="9" s="89" customFormat="1" ht="20" customHeight="1" spans="1:12">
      <c r="A9" s="104" t="s">
        <v>26</v>
      </c>
      <c r="B9" s="104" t="s">
        <v>26</v>
      </c>
      <c r="C9" s="104" t="s">
        <v>26</v>
      </c>
      <c r="D9" s="105" t="s">
        <v>26</v>
      </c>
      <c r="E9" s="106" t="s">
        <v>26</v>
      </c>
      <c r="F9" s="107"/>
      <c r="G9" s="107" t="s">
        <v>26</v>
      </c>
      <c r="H9" s="107" t="s">
        <v>26</v>
      </c>
      <c r="I9" s="107" t="s">
        <v>26</v>
      </c>
      <c r="J9" s="107">
        <f t="shared" si="0"/>
        <v>0</v>
      </c>
      <c r="K9" s="107" t="s">
        <v>26</v>
      </c>
      <c r="L9" s="107" t="s">
        <v>26</v>
      </c>
    </row>
    <row r="10" s="89" customFormat="1" ht="20" customHeight="1" spans="1:12">
      <c r="A10" s="104" t="s">
        <v>26</v>
      </c>
      <c r="B10" s="104" t="s">
        <v>26</v>
      </c>
      <c r="C10" s="104" t="s">
        <v>26</v>
      </c>
      <c r="D10" s="105" t="s">
        <v>26</v>
      </c>
      <c r="E10" s="106" t="s">
        <v>26</v>
      </c>
      <c r="F10" s="107"/>
      <c r="G10" s="107" t="s">
        <v>26</v>
      </c>
      <c r="H10" s="107" t="s">
        <v>26</v>
      </c>
      <c r="I10" s="107" t="s">
        <v>26</v>
      </c>
      <c r="J10" s="107">
        <f t="shared" si="0"/>
        <v>0</v>
      </c>
      <c r="K10" s="107" t="s">
        <v>26</v>
      </c>
      <c r="L10" s="107" t="s">
        <v>26</v>
      </c>
    </row>
    <row r="11" s="89" customFormat="1" ht="20" customHeight="1" spans="1:12">
      <c r="A11" s="104" t="s">
        <v>26</v>
      </c>
      <c r="B11" s="104" t="s">
        <v>26</v>
      </c>
      <c r="C11" s="104" t="s">
        <v>26</v>
      </c>
      <c r="D11" s="105" t="s">
        <v>26</v>
      </c>
      <c r="E11" s="106" t="s">
        <v>26</v>
      </c>
      <c r="F11" s="107"/>
      <c r="G11" s="107" t="s">
        <v>26</v>
      </c>
      <c r="H11" s="107" t="s">
        <v>26</v>
      </c>
      <c r="I11" s="107" t="s">
        <v>26</v>
      </c>
      <c r="J11" s="107">
        <f t="shared" si="0"/>
        <v>0</v>
      </c>
      <c r="K11" s="107" t="s">
        <v>26</v>
      </c>
      <c r="L11" s="107" t="s">
        <v>26</v>
      </c>
    </row>
    <row r="12" s="89" customFormat="1" ht="20" customHeight="1" spans="1:12">
      <c r="A12" s="104" t="s">
        <v>26</v>
      </c>
      <c r="B12" s="104" t="s">
        <v>26</v>
      </c>
      <c r="C12" s="104" t="s">
        <v>26</v>
      </c>
      <c r="D12" s="105" t="s">
        <v>26</v>
      </c>
      <c r="E12" s="106" t="s">
        <v>26</v>
      </c>
      <c r="F12" s="107"/>
      <c r="G12" s="107" t="s">
        <v>26</v>
      </c>
      <c r="H12" s="107" t="s">
        <v>26</v>
      </c>
      <c r="I12" s="107" t="s">
        <v>26</v>
      </c>
      <c r="J12" s="107">
        <f t="shared" si="0"/>
        <v>0</v>
      </c>
      <c r="K12" s="107" t="s">
        <v>26</v>
      </c>
      <c r="L12" s="107" t="s">
        <v>26</v>
      </c>
    </row>
    <row r="13" s="89" customFormat="1" ht="20" customHeight="1" spans="1:12">
      <c r="A13" s="104" t="s">
        <v>26</v>
      </c>
      <c r="B13" s="104" t="s">
        <v>26</v>
      </c>
      <c r="C13" s="104" t="s">
        <v>26</v>
      </c>
      <c r="D13" s="105" t="s">
        <v>26</v>
      </c>
      <c r="E13" s="106" t="s">
        <v>26</v>
      </c>
      <c r="F13" s="107"/>
      <c r="G13" s="107" t="s">
        <v>26</v>
      </c>
      <c r="H13" s="107" t="s">
        <v>26</v>
      </c>
      <c r="I13" s="107" t="s">
        <v>26</v>
      </c>
      <c r="J13" s="107">
        <f t="shared" si="0"/>
        <v>0</v>
      </c>
      <c r="K13" s="107" t="s">
        <v>26</v>
      </c>
      <c r="L13" s="107" t="s">
        <v>26</v>
      </c>
    </row>
    <row r="14" s="89" customFormat="1" ht="20" customHeight="1" spans="1:12">
      <c r="A14" s="104" t="s">
        <v>26</v>
      </c>
      <c r="B14" s="104" t="s">
        <v>26</v>
      </c>
      <c r="C14" s="104" t="s">
        <v>26</v>
      </c>
      <c r="D14" s="105" t="s">
        <v>26</v>
      </c>
      <c r="E14" s="106" t="s">
        <v>26</v>
      </c>
      <c r="F14" s="107"/>
      <c r="G14" s="107" t="s">
        <v>26</v>
      </c>
      <c r="H14" s="107" t="s">
        <v>26</v>
      </c>
      <c r="I14" s="107" t="s">
        <v>26</v>
      </c>
      <c r="J14" s="107">
        <f t="shared" si="0"/>
        <v>0</v>
      </c>
      <c r="K14" s="107" t="s">
        <v>26</v>
      </c>
      <c r="L14" s="107" t="s">
        <v>26</v>
      </c>
    </row>
    <row r="15" s="89" customFormat="1" ht="20" customHeight="1" spans="1:12">
      <c r="A15" s="104" t="s">
        <v>26</v>
      </c>
      <c r="B15" s="104" t="s">
        <v>26</v>
      </c>
      <c r="C15" s="104" t="s">
        <v>26</v>
      </c>
      <c r="D15" s="105" t="s">
        <v>26</v>
      </c>
      <c r="E15" s="106" t="s">
        <v>26</v>
      </c>
      <c r="F15" s="107"/>
      <c r="G15" s="107" t="s">
        <v>26</v>
      </c>
      <c r="H15" s="107" t="s">
        <v>26</v>
      </c>
      <c r="I15" s="107" t="s">
        <v>26</v>
      </c>
      <c r="J15" s="107">
        <f t="shared" si="0"/>
        <v>0</v>
      </c>
      <c r="K15" s="107" t="s">
        <v>26</v>
      </c>
      <c r="L15" s="107" t="s">
        <v>26</v>
      </c>
    </row>
    <row r="16" s="89" customFormat="1" ht="20" customHeight="1" spans="1:12">
      <c r="A16" s="104" t="s">
        <v>26</v>
      </c>
      <c r="B16" s="104" t="s">
        <v>26</v>
      </c>
      <c r="C16" s="104" t="s">
        <v>26</v>
      </c>
      <c r="D16" s="105" t="s">
        <v>26</v>
      </c>
      <c r="E16" s="106" t="s">
        <v>26</v>
      </c>
      <c r="F16" s="107"/>
      <c r="G16" s="107" t="s">
        <v>26</v>
      </c>
      <c r="H16" s="107" t="s">
        <v>26</v>
      </c>
      <c r="I16" s="107" t="s">
        <v>26</v>
      </c>
      <c r="J16" s="107">
        <f t="shared" si="0"/>
        <v>0</v>
      </c>
      <c r="K16" s="107" t="s">
        <v>26</v>
      </c>
      <c r="L16" s="107" t="s">
        <v>26</v>
      </c>
    </row>
  </sheetData>
  <mergeCells count="19">
    <mergeCell ref="A1:L1"/>
    <mergeCell ref="A2:L2"/>
    <mergeCell ref="A3:E3"/>
    <mergeCell ref="K3:L3"/>
    <mergeCell ref="A4:C4"/>
    <mergeCell ref="G4:I4"/>
    <mergeCell ref="J4:L4"/>
    <mergeCell ref="A5:A6"/>
    <mergeCell ref="B5:B6"/>
    <mergeCell ref="C5:C6"/>
    <mergeCell ref="D4:D6"/>
    <mergeCell ref="E4:E6"/>
    <mergeCell ref="F4:F6"/>
    <mergeCell ref="G5:G6"/>
    <mergeCell ref="H5:H6"/>
    <mergeCell ref="I5:I6"/>
    <mergeCell ref="J5:J6"/>
    <mergeCell ref="K5:K6"/>
    <mergeCell ref="L5:L6"/>
  </mergeCells>
  <printOptions horizontalCentered="1"/>
  <pageMargins left="0.787500023841858" right="0.787500023841858" top="0.984722197055817" bottom="0.787500023841858" header="0.590972244739532" footer="0.590972244739532"/>
  <pageSetup paperSize="9" scale="80" orientation="landscape" errors="blank" horizontalDpi="600" vertic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H8"/>
  <sheetViews>
    <sheetView showGridLines="0" showZeros="0" workbookViewId="0">
      <selection activeCell="E28" sqref="E28"/>
    </sheetView>
  </sheetViews>
  <sheetFormatPr defaultColWidth="9" defaultRowHeight="14.25" outlineLevelRow="7" outlineLevelCol="7"/>
  <cols>
    <col min="1" max="1" width="11" customWidth="1"/>
    <col min="2" max="2" width="51.9" customWidth="1"/>
    <col min="3" max="3" width="18.2" customWidth="1"/>
    <col min="4" max="4" width="13.6" customWidth="1"/>
    <col min="5" max="8" width="14.6" customWidth="1"/>
    <col min="9" max="16384" width="8.8"/>
  </cols>
  <sheetData>
    <row r="1" ht="15.75" customHeight="1" spans="1:8">
      <c r="A1" s="83" t="s">
        <v>434</v>
      </c>
      <c r="B1" s="83"/>
      <c r="C1" s="83"/>
      <c r="D1" s="83"/>
      <c r="E1" s="83"/>
      <c r="F1" s="83"/>
      <c r="G1" s="83"/>
      <c r="H1" s="83"/>
    </row>
    <row r="2" ht="33.75" customHeight="1" spans="1:8">
      <c r="A2" s="61" t="s">
        <v>435</v>
      </c>
      <c r="B2" s="61"/>
      <c r="C2" s="61"/>
      <c r="D2" s="61"/>
      <c r="E2" s="61"/>
      <c r="F2" s="61"/>
      <c r="G2" s="61"/>
      <c r="H2" s="61"/>
    </row>
    <row r="3" ht="15.75" customHeight="1" spans="1:8">
      <c r="A3" s="62" t="s">
        <v>2</v>
      </c>
      <c r="B3" s="62"/>
      <c r="C3" s="62"/>
      <c r="D3" s="62"/>
      <c r="E3" s="62"/>
      <c r="F3" s="62"/>
      <c r="G3" s="62"/>
      <c r="H3" s="63" t="s">
        <v>3</v>
      </c>
    </row>
    <row r="4" ht="18" customHeight="1" spans="1:8">
      <c r="A4" s="54" t="s">
        <v>436</v>
      </c>
      <c r="B4" s="54" t="s">
        <v>140</v>
      </c>
      <c r="C4" s="64" t="s">
        <v>437</v>
      </c>
      <c r="D4" s="64"/>
      <c r="E4" s="64"/>
      <c r="F4" s="64"/>
      <c r="G4" s="64"/>
      <c r="H4" s="64"/>
    </row>
    <row r="5" ht="18" customHeight="1" spans="1:8">
      <c r="A5" s="54"/>
      <c r="B5" s="54"/>
      <c r="C5" s="64" t="s">
        <v>69</v>
      </c>
      <c r="D5" s="54" t="s">
        <v>438</v>
      </c>
      <c r="E5" s="84" t="s">
        <v>439</v>
      </c>
      <c r="F5" s="84"/>
      <c r="G5" s="84"/>
      <c r="H5" s="54" t="s">
        <v>408</v>
      </c>
    </row>
    <row r="6" ht="26.25" customHeight="1" spans="1:8">
      <c r="A6" s="54"/>
      <c r="B6" s="54"/>
      <c r="C6" s="64"/>
      <c r="D6" s="54"/>
      <c r="E6" s="54" t="s">
        <v>84</v>
      </c>
      <c r="F6" s="54" t="s">
        <v>440</v>
      </c>
      <c r="G6" s="54" t="s">
        <v>441</v>
      </c>
      <c r="H6" s="54"/>
    </row>
    <row r="7" ht="20" customHeight="1" spans="1:8">
      <c r="A7" s="71" t="s">
        <v>26</v>
      </c>
      <c r="B7" s="71" t="s">
        <v>69</v>
      </c>
      <c r="C7" s="85">
        <f>SUM(D7,E7,H7)</f>
        <v>45000</v>
      </c>
      <c r="D7" s="86">
        <v>0</v>
      </c>
      <c r="E7" s="87">
        <f>SUM(F7:G7)</f>
        <v>0</v>
      </c>
      <c r="F7" s="87">
        <v>0</v>
      </c>
      <c r="G7" s="87">
        <v>0</v>
      </c>
      <c r="H7" s="87">
        <v>45000</v>
      </c>
    </row>
    <row r="8" ht="20" customHeight="1" spans="1:8">
      <c r="A8" s="71" t="s">
        <v>93</v>
      </c>
      <c r="B8" s="71" t="s">
        <v>442</v>
      </c>
      <c r="C8" s="85">
        <f>SUM(D8,E8,H8)</f>
        <v>45000</v>
      </c>
      <c r="D8" s="86">
        <v>0</v>
      </c>
      <c r="E8" s="87">
        <f>SUM(F8:G8)</f>
        <v>0</v>
      </c>
      <c r="F8" s="87">
        <v>0</v>
      </c>
      <c r="G8" s="87">
        <v>0</v>
      </c>
      <c r="H8" s="87">
        <v>45000</v>
      </c>
    </row>
  </sheetData>
  <mergeCells count="10">
    <mergeCell ref="A1:H1"/>
    <mergeCell ref="A2:H2"/>
    <mergeCell ref="A3:B3"/>
    <mergeCell ref="C4:H4"/>
    <mergeCell ref="E5:G5"/>
    <mergeCell ref="A4:A6"/>
    <mergeCell ref="B4:B6"/>
    <mergeCell ref="C5:C6"/>
    <mergeCell ref="D5:D6"/>
    <mergeCell ref="H5:H6"/>
  </mergeCells>
  <printOptions horizontalCentered="1"/>
  <pageMargins left="0.787500023841858" right="0.787500023841858" top="0.55138885974884" bottom="0.787500023841858" header="0.590972244739532" footer="0.590972244739532"/>
  <pageSetup paperSize="9" scale="90" fitToHeight="500" orientation="landscape" errors="blank" horizontalDpi="600" vertic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O16"/>
  <sheetViews>
    <sheetView showGridLines="0" showZeros="0" workbookViewId="0">
      <selection activeCell="J31" sqref="J31"/>
    </sheetView>
  </sheetViews>
  <sheetFormatPr defaultColWidth="9" defaultRowHeight="14.25"/>
  <cols>
    <col min="1" max="1" width="4.6" customWidth="1"/>
    <col min="2" max="3" width="3.5" customWidth="1"/>
    <col min="5" max="5" width="47.6" customWidth="1"/>
    <col min="6" max="6" width="11.6" customWidth="1"/>
    <col min="7" max="7" width="10.6" customWidth="1"/>
    <col min="8" max="8" width="9" customWidth="1"/>
    <col min="9" max="10" width="10.6" customWidth="1"/>
    <col min="11" max="11" width="9" customWidth="1"/>
    <col min="12" max="13" width="10.6" customWidth="1"/>
    <col min="14" max="15" width="9" customWidth="1"/>
    <col min="16" max="16384" width="8.8"/>
  </cols>
  <sheetData>
    <row r="1" ht="15.75" customHeight="1" spans="1:15">
      <c r="A1" s="72" t="s">
        <v>443</v>
      </c>
      <c r="B1" s="72"/>
      <c r="C1" s="72"/>
      <c r="D1" s="73"/>
      <c r="E1" s="73"/>
      <c r="F1" s="73"/>
      <c r="G1" s="73"/>
      <c r="H1" s="73"/>
      <c r="I1" s="73"/>
      <c r="J1" s="73"/>
      <c r="K1" s="73"/>
      <c r="L1" s="73"/>
      <c r="M1" s="73"/>
      <c r="N1" s="73"/>
      <c r="O1" s="73"/>
    </row>
    <row r="2" ht="33.75" customHeight="1" spans="1:15">
      <c r="A2" s="74" t="s">
        <v>444</v>
      </c>
      <c r="B2" s="74"/>
      <c r="C2" s="74"/>
      <c r="D2" s="75"/>
      <c r="E2" s="75"/>
      <c r="F2" s="75"/>
      <c r="G2" s="75"/>
      <c r="H2" s="75"/>
      <c r="I2" s="75"/>
      <c r="J2" s="75"/>
      <c r="K2" s="75"/>
      <c r="L2" s="75"/>
      <c r="M2" s="75"/>
      <c r="N2" s="75"/>
      <c r="O2" s="75"/>
    </row>
    <row r="3" ht="15.75" customHeight="1" spans="1:15">
      <c r="A3" s="49" t="s">
        <v>2</v>
      </c>
      <c r="B3" s="49"/>
      <c r="C3" s="49"/>
      <c r="D3" s="76"/>
      <c r="E3" s="76"/>
      <c r="F3" s="77"/>
      <c r="G3" s="77"/>
      <c r="H3" s="77"/>
      <c r="I3" s="77"/>
      <c r="J3" s="77"/>
      <c r="K3" s="77"/>
      <c r="L3" s="77"/>
      <c r="M3" s="77"/>
      <c r="N3" s="77"/>
      <c r="O3" s="77" t="s">
        <v>3</v>
      </c>
    </row>
    <row r="4" spans="1:15">
      <c r="A4" s="52" t="s">
        <v>6</v>
      </c>
      <c r="B4" s="52"/>
      <c r="C4" s="52"/>
      <c r="D4" s="78"/>
      <c r="E4" s="78"/>
      <c r="F4" s="78" t="s">
        <v>69</v>
      </c>
      <c r="G4" s="78" t="s">
        <v>445</v>
      </c>
      <c r="H4" s="78"/>
      <c r="I4" s="78"/>
      <c r="J4" s="78" t="s">
        <v>211</v>
      </c>
      <c r="K4" s="78"/>
      <c r="L4" s="78"/>
      <c r="M4" s="78" t="s">
        <v>212</v>
      </c>
      <c r="N4" s="78"/>
      <c r="O4" s="78"/>
    </row>
    <row r="5" spans="1:15">
      <c r="A5" s="52" t="s">
        <v>79</v>
      </c>
      <c r="B5" s="52"/>
      <c r="C5" s="52"/>
      <c r="D5" s="79" t="s">
        <v>80</v>
      </c>
      <c r="E5" s="79" t="s">
        <v>428</v>
      </c>
      <c r="F5" s="78"/>
      <c r="G5" s="79" t="s">
        <v>84</v>
      </c>
      <c r="H5" s="79" t="s">
        <v>133</v>
      </c>
      <c r="I5" s="78" t="s">
        <v>134</v>
      </c>
      <c r="J5" s="79" t="s">
        <v>84</v>
      </c>
      <c r="K5" s="79" t="s">
        <v>133</v>
      </c>
      <c r="L5" s="78" t="s">
        <v>134</v>
      </c>
      <c r="M5" s="79" t="s">
        <v>84</v>
      </c>
      <c r="N5" s="79" t="s">
        <v>133</v>
      </c>
      <c r="O5" s="78" t="s">
        <v>134</v>
      </c>
    </row>
    <row r="6" ht="23.25" customHeight="1" spans="1:15">
      <c r="A6" s="54" t="s">
        <v>89</v>
      </c>
      <c r="B6" s="53" t="s">
        <v>90</v>
      </c>
      <c r="C6" s="53" t="s">
        <v>91</v>
      </c>
      <c r="D6" s="79"/>
      <c r="E6" s="79"/>
      <c r="F6" s="78"/>
      <c r="G6" s="79"/>
      <c r="H6" s="79"/>
      <c r="I6" s="78"/>
      <c r="J6" s="79"/>
      <c r="K6" s="79"/>
      <c r="L6" s="78"/>
      <c r="M6" s="79"/>
      <c r="N6" s="79"/>
      <c r="O6" s="78"/>
    </row>
    <row r="7" ht="20" customHeight="1" spans="1:15">
      <c r="A7" s="71" t="s">
        <v>26</v>
      </c>
      <c r="B7" s="71" t="s">
        <v>26</v>
      </c>
      <c r="C7" s="71" t="s">
        <v>26</v>
      </c>
      <c r="D7" s="80" t="s">
        <v>26</v>
      </c>
      <c r="E7" s="80" t="s">
        <v>26</v>
      </c>
      <c r="F7" s="81">
        <f t="shared" ref="F7:F16" si="0">SUM(G7,J7,M7)</f>
        <v>0</v>
      </c>
      <c r="G7" s="81">
        <f t="shared" ref="G7:G16" si="1">SUM(H7:I7)</f>
        <v>0</v>
      </c>
      <c r="H7" s="82" t="s">
        <v>26</v>
      </c>
      <c r="I7" s="81" t="s">
        <v>26</v>
      </c>
      <c r="J7" s="81">
        <f t="shared" ref="J7:J16" si="2">SUM(K7:L7)</f>
        <v>0</v>
      </c>
      <c r="K7" s="82" t="s">
        <v>26</v>
      </c>
      <c r="L7" s="82" t="s">
        <v>26</v>
      </c>
      <c r="M7" s="81">
        <f t="shared" ref="M7:M16" si="3">SUM(N7:O7)</f>
        <v>0</v>
      </c>
      <c r="N7" s="82" t="s">
        <v>26</v>
      </c>
      <c r="O7" s="82" t="s">
        <v>26</v>
      </c>
    </row>
    <row r="8" ht="20" customHeight="1" spans="1:15">
      <c r="A8" s="71" t="s">
        <v>26</v>
      </c>
      <c r="B8" s="71" t="s">
        <v>26</v>
      </c>
      <c r="C8" s="71" t="s">
        <v>26</v>
      </c>
      <c r="D8" s="80" t="s">
        <v>26</v>
      </c>
      <c r="E8" s="80" t="s">
        <v>26</v>
      </c>
      <c r="F8" s="81">
        <f t="shared" si="0"/>
        <v>0</v>
      </c>
      <c r="G8" s="81">
        <f t="shared" si="1"/>
        <v>0</v>
      </c>
      <c r="H8" s="82" t="s">
        <v>26</v>
      </c>
      <c r="I8" s="81" t="s">
        <v>26</v>
      </c>
      <c r="J8" s="81">
        <f t="shared" si="2"/>
        <v>0</v>
      </c>
      <c r="K8" s="82" t="s">
        <v>26</v>
      </c>
      <c r="L8" s="82" t="s">
        <v>26</v>
      </c>
      <c r="M8" s="81">
        <f t="shared" si="3"/>
        <v>0</v>
      </c>
      <c r="N8" s="82" t="s">
        <v>26</v>
      </c>
      <c r="O8" s="82" t="s">
        <v>26</v>
      </c>
    </row>
    <row r="9" ht="20" customHeight="1" spans="1:15">
      <c r="A9" s="71" t="s">
        <v>26</v>
      </c>
      <c r="B9" s="71" t="s">
        <v>26</v>
      </c>
      <c r="C9" s="71" t="s">
        <v>26</v>
      </c>
      <c r="D9" s="80" t="s">
        <v>26</v>
      </c>
      <c r="E9" s="80" t="s">
        <v>26</v>
      </c>
      <c r="F9" s="81">
        <f t="shared" si="0"/>
        <v>0</v>
      </c>
      <c r="G9" s="81">
        <f t="shared" si="1"/>
        <v>0</v>
      </c>
      <c r="H9" s="82" t="s">
        <v>26</v>
      </c>
      <c r="I9" s="81" t="s">
        <v>26</v>
      </c>
      <c r="J9" s="81">
        <f t="shared" si="2"/>
        <v>0</v>
      </c>
      <c r="K9" s="82" t="s">
        <v>26</v>
      </c>
      <c r="L9" s="82" t="s">
        <v>26</v>
      </c>
      <c r="M9" s="81">
        <f t="shared" si="3"/>
        <v>0</v>
      </c>
      <c r="N9" s="82" t="s">
        <v>26</v>
      </c>
      <c r="O9" s="82" t="s">
        <v>26</v>
      </c>
    </row>
    <row r="10" ht="20" customHeight="1" spans="1:15">
      <c r="A10" s="71" t="s">
        <v>26</v>
      </c>
      <c r="B10" s="71" t="s">
        <v>26</v>
      </c>
      <c r="C10" s="71" t="s">
        <v>26</v>
      </c>
      <c r="D10" s="80" t="s">
        <v>26</v>
      </c>
      <c r="E10" s="80" t="s">
        <v>26</v>
      </c>
      <c r="F10" s="81">
        <f t="shared" si="0"/>
        <v>0</v>
      </c>
      <c r="G10" s="81">
        <f t="shared" si="1"/>
        <v>0</v>
      </c>
      <c r="H10" s="82" t="s">
        <v>26</v>
      </c>
      <c r="I10" s="81" t="s">
        <v>26</v>
      </c>
      <c r="J10" s="81">
        <f t="shared" si="2"/>
        <v>0</v>
      </c>
      <c r="K10" s="82" t="s">
        <v>26</v>
      </c>
      <c r="L10" s="82" t="s">
        <v>26</v>
      </c>
      <c r="M10" s="81">
        <f t="shared" si="3"/>
        <v>0</v>
      </c>
      <c r="N10" s="82" t="s">
        <v>26</v>
      </c>
      <c r="O10" s="82" t="s">
        <v>26</v>
      </c>
    </row>
    <row r="11" ht="20" customHeight="1" spans="1:15">
      <c r="A11" s="71" t="s">
        <v>26</v>
      </c>
      <c r="B11" s="71" t="s">
        <v>26</v>
      </c>
      <c r="C11" s="71" t="s">
        <v>26</v>
      </c>
      <c r="D11" s="80" t="s">
        <v>26</v>
      </c>
      <c r="E11" s="80" t="s">
        <v>26</v>
      </c>
      <c r="F11" s="81">
        <f t="shared" si="0"/>
        <v>0</v>
      </c>
      <c r="G11" s="81">
        <f t="shared" si="1"/>
        <v>0</v>
      </c>
      <c r="H11" s="82" t="s">
        <v>26</v>
      </c>
      <c r="I11" s="81" t="s">
        <v>26</v>
      </c>
      <c r="J11" s="81">
        <f t="shared" si="2"/>
        <v>0</v>
      </c>
      <c r="K11" s="82" t="s">
        <v>26</v>
      </c>
      <c r="L11" s="82" t="s">
        <v>26</v>
      </c>
      <c r="M11" s="81">
        <f t="shared" si="3"/>
        <v>0</v>
      </c>
      <c r="N11" s="82" t="s">
        <v>26</v>
      </c>
      <c r="O11" s="82" t="s">
        <v>26</v>
      </c>
    </row>
    <row r="12" ht="20" customHeight="1" spans="1:15">
      <c r="A12" s="71" t="s">
        <v>26</v>
      </c>
      <c r="B12" s="71" t="s">
        <v>26</v>
      </c>
      <c r="C12" s="71" t="s">
        <v>26</v>
      </c>
      <c r="D12" s="80" t="s">
        <v>26</v>
      </c>
      <c r="E12" s="80" t="s">
        <v>26</v>
      </c>
      <c r="F12" s="81">
        <f t="shared" si="0"/>
        <v>0</v>
      </c>
      <c r="G12" s="81">
        <f t="shared" si="1"/>
        <v>0</v>
      </c>
      <c r="H12" s="82" t="s">
        <v>26</v>
      </c>
      <c r="I12" s="81" t="s">
        <v>26</v>
      </c>
      <c r="J12" s="81">
        <f t="shared" si="2"/>
        <v>0</v>
      </c>
      <c r="K12" s="82" t="s">
        <v>26</v>
      </c>
      <c r="L12" s="82" t="s">
        <v>26</v>
      </c>
      <c r="M12" s="81">
        <f t="shared" si="3"/>
        <v>0</v>
      </c>
      <c r="N12" s="82" t="s">
        <v>26</v>
      </c>
      <c r="O12" s="82" t="s">
        <v>26</v>
      </c>
    </row>
    <row r="13" ht="20" customHeight="1" spans="1:15">
      <c r="A13" s="71" t="s">
        <v>26</v>
      </c>
      <c r="B13" s="71" t="s">
        <v>26</v>
      </c>
      <c r="C13" s="71" t="s">
        <v>26</v>
      </c>
      <c r="D13" s="80" t="s">
        <v>26</v>
      </c>
      <c r="E13" s="80" t="s">
        <v>26</v>
      </c>
      <c r="F13" s="81">
        <f t="shared" si="0"/>
        <v>0</v>
      </c>
      <c r="G13" s="81">
        <f t="shared" si="1"/>
        <v>0</v>
      </c>
      <c r="H13" s="82" t="s">
        <v>26</v>
      </c>
      <c r="I13" s="81" t="s">
        <v>26</v>
      </c>
      <c r="J13" s="81">
        <f t="shared" si="2"/>
        <v>0</v>
      </c>
      <c r="K13" s="82" t="s">
        <v>26</v>
      </c>
      <c r="L13" s="82" t="s">
        <v>26</v>
      </c>
      <c r="M13" s="81">
        <f t="shared" si="3"/>
        <v>0</v>
      </c>
      <c r="N13" s="82" t="s">
        <v>26</v>
      </c>
      <c r="O13" s="82" t="s">
        <v>26</v>
      </c>
    </row>
    <row r="14" ht="20" customHeight="1" spans="1:15">
      <c r="A14" s="71" t="s">
        <v>26</v>
      </c>
      <c r="B14" s="71" t="s">
        <v>26</v>
      </c>
      <c r="C14" s="71" t="s">
        <v>26</v>
      </c>
      <c r="D14" s="80" t="s">
        <v>26</v>
      </c>
      <c r="E14" s="80" t="s">
        <v>26</v>
      </c>
      <c r="F14" s="81">
        <f t="shared" si="0"/>
        <v>0</v>
      </c>
      <c r="G14" s="81">
        <f t="shared" si="1"/>
        <v>0</v>
      </c>
      <c r="H14" s="82" t="s">
        <v>26</v>
      </c>
      <c r="I14" s="81" t="s">
        <v>26</v>
      </c>
      <c r="J14" s="81">
        <f t="shared" si="2"/>
        <v>0</v>
      </c>
      <c r="K14" s="82" t="s">
        <v>26</v>
      </c>
      <c r="L14" s="82" t="s">
        <v>26</v>
      </c>
      <c r="M14" s="81">
        <f t="shared" si="3"/>
        <v>0</v>
      </c>
      <c r="N14" s="82" t="s">
        <v>26</v>
      </c>
      <c r="O14" s="82" t="s">
        <v>26</v>
      </c>
    </row>
    <row r="15" ht="20" customHeight="1" spans="1:15">
      <c r="A15" s="71" t="s">
        <v>26</v>
      </c>
      <c r="B15" s="71" t="s">
        <v>26</v>
      </c>
      <c r="C15" s="71" t="s">
        <v>26</v>
      </c>
      <c r="D15" s="80" t="s">
        <v>26</v>
      </c>
      <c r="E15" s="80" t="s">
        <v>26</v>
      </c>
      <c r="F15" s="81">
        <f t="shared" si="0"/>
        <v>0</v>
      </c>
      <c r="G15" s="81">
        <f t="shared" si="1"/>
        <v>0</v>
      </c>
      <c r="H15" s="82" t="s">
        <v>26</v>
      </c>
      <c r="I15" s="81" t="s">
        <v>26</v>
      </c>
      <c r="J15" s="81">
        <f t="shared" si="2"/>
        <v>0</v>
      </c>
      <c r="K15" s="82" t="s">
        <v>26</v>
      </c>
      <c r="L15" s="82" t="s">
        <v>26</v>
      </c>
      <c r="M15" s="81">
        <f t="shared" si="3"/>
        <v>0</v>
      </c>
      <c r="N15" s="82" t="s">
        <v>26</v>
      </c>
      <c r="O15" s="82" t="s">
        <v>26</v>
      </c>
    </row>
    <row r="16" ht="20" customHeight="1" spans="1:15">
      <c r="A16" s="71" t="s">
        <v>26</v>
      </c>
      <c r="B16" s="71" t="s">
        <v>26</v>
      </c>
      <c r="C16" s="71" t="s">
        <v>26</v>
      </c>
      <c r="D16" s="80" t="s">
        <v>26</v>
      </c>
      <c r="E16" s="80" t="s">
        <v>26</v>
      </c>
      <c r="F16" s="81">
        <f t="shared" si="0"/>
        <v>0</v>
      </c>
      <c r="G16" s="81">
        <f t="shared" si="1"/>
        <v>0</v>
      </c>
      <c r="H16" s="82" t="s">
        <v>26</v>
      </c>
      <c r="I16" s="81" t="s">
        <v>26</v>
      </c>
      <c r="J16" s="81">
        <f t="shared" si="2"/>
        <v>0</v>
      </c>
      <c r="K16" s="82" t="s">
        <v>26</v>
      </c>
      <c r="L16" s="82" t="s">
        <v>26</v>
      </c>
      <c r="M16" s="81">
        <f t="shared" si="3"/>
        <v>0</v>
      </c>
      <c r="N16" s="82" t="s">
        <v>26</v>
      </c>
      <c r="O16" s="82" t="s">
        <v>26</v>
      </c>
    </row>
  </sheetData>
  <mergeCells count="20">
    <mergeCell ref="A1:O1"/>
    <mergeCell ref="A2:O2"/>
    <mergeCell ref="A3:E3"/>
    <mergeCell ref="A4:E4"/>
    <mergeCell ref="G4:I4"/>
    <mergeCell ref="J4:L4"/>
    <mergeCell ref="M4:O4"/>
    <mergeCell ref="A5:C5"/>
    <mergeCell ref="D5:D6"/>
    <mergeCell ref="E5:E6"/>
    <mergeCell ref="F4:F6"/>
    <mergeCell ref="G5:G6"/>
    <mergeCell ref="H5:H6"/>
    <mergeCell ref="I5:I6"/>
    <mergeCell ref="J5:J6"/>
    <mergeCell ref="K5:K6"/>
    <mergeCell ref="L5:L6"/>
    <mergeCell ref="M5:M6"/>
    <mergeCell ref="N5:N6"/>
    <mergeCell ref="O5:O6"/>
  </mergeCells>
  <printOptions horizontalCentered="1"/>
  <pageMargins left="0.787500023841858" right="0.787500023841858" top="0.984722197055817" bottom="0.787500023841858" header="0.590972244739532" footer="0.590972244739532"/>
  <pageSetup paperSize="9" scale="81" fitToHeight="500" orientation="landscape" errors="blank" horizontalDpi="600" vertic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H16"/>
  <sheetViews>
    <sheetView showGridLines="0" showZeros="0" workbookViewId="0">
      <selection activeCell="D28" sqref="D28"/>
    </sheetView>
  </sheetViews>
  <sheetFormatPr defaultColWidth="9" defaultRowHeight="14.25" outlineLevelCol="7"/>
  <cols>
    <col min="1" max="1" width="11" customWidth="1"/>
    <col min="2" max="2" width="51.9" customWidth="1"/>
    <col min="3" max="3" width="18.2" customWidth="1"/>
    <col min="4" max="4" width="13.6" customWidth="1"/>
    <col min="5" max="8" width="14.6" customWidth="1"/>
    <col min="9" max="16384" width="8.8"/>
  </cols>
  <sheetData>
    <row r="1" ht="15.75" customHeight="1" spans="1:8">
      <c r="A1" s="47" t="s">
        <v>446</v>
      </c>
      <c r="B1" s="47"/>
      <c r="C1" s="60"/>
      <c r="D1" s="60"/>
      <c r="E1" s="60"/>
      <c r="F1" s="60"/>
      <c r="G1" s="60"/>
      <c r="H1" s="60"/>
    </row>
    <row r="2" ht="33.75" customHeight="1" spans="1:8">
      <c r="A2" s="61" t="s">
        <v>447</v>
      </c>
      <c r="B2" s="61"/>
      <c r="C2" s="61"/>
      <c r="D2" s="61"/>
      <c r="E2" s="61"/>
      <c r="F2" s="61"/>
      <c r="G2" s="61"/>
      <c r="H2" s="61"/>
    </row>
    <row r="3" ht="15.75" customHeight="1" spans="1:8">
      <c r="A3" s="62" t="s">
        <v>2</v>
      </c>
      <c r="B3" s="62"/>
      <c r="C3" s="63"/>
      <c r="D3" s="63"/>
      <c r="E3" s="63"/>
      <c r="F3" s="63"/>
      <c r="G3" s="63"/>
      <c r="H3" s="63" t="s">
        <v>427</v>
      </c>
    </row>
    <row r="4" ht="18" customHeight="1" spans="1:8">
      <c r="A4" s="54" t="s">
        <v>436</v>
      </c>
      <c r="B4" s="54" t="s">
        <v>140</v>
      </c>
      <c r="C4" s="64" t="s">
        <v>437</v>
      </c>
      <c r="D4" s="64"/>
      <c r="E4" s="64"/>
      <c r="F4" s="64"/>
      <c r="G4" s="64"/>
      <c r="H4" s="64"/>
    </row>
    <row r="5" ht="18" customHeight="1" spans="1:8">
      <c r="A5" s="54"/>
      <c r="B5" s="54"/>
      <c r="C5" s="64" t="s">
        <v>69</v>
      </c>
      <c r="D5" s="54" t="s">
        <v>438</v>
      </c>
      <c r="E5" s="65" t="s">
        <v>439</v>
      </c>
      <c r="F5" s="66"/>
      <c r="G5" s="67"/>
      <c r="H5" s="54" t="s">
        <v>408</v>
      </c>
    </row>
    <row r="6" ht="26.25" customHeight="1" spans="1:8">
      <c r="A6" s="54"/>
      <c r="B6" s="54"/>
      <c r="C6" s="68"/>
      <c r="D6" s="69"/>
      <c r="E6" s="69" t="s">
        <v>84</v>
      </c>
      <c r="F6" s="69" t="s">
        <v>440</v>
      </c>
      <c r="G6" s="69" t="s">
        <v>441</v>
      </c>
      <c r="H6" s="69"/>
    </row>
    <row r="7" ht="20" customHeight="1" spans="1:8">
      <c r="A7" s="70" t="s">
        <v>26</v>
      </c>
      <c r="B7" s="71" t="s">
        <v>26</v>
      </c>
      <c r="C7" s="59">
        <f t="shared" ref="C7:C16" si="0">SUM(D7,E7,H7)</f>
        <v>0</v>
      </c>
      <c r="D7" s="59" t="s">
        <v>26</v>
      </c>
      <c r="E7" s="59">
        <f t="shared" ref="E7:E16" si="1">SUM(F7:G7)</f>
        <v>0</v>
      </c>
      <c r="F7" s="59" t="s">
        <v>26</v>
      </c>
      <c r="G7" s="59" t="s">
        <v>26</v>
      </c>
      <c r="H7" s="59" t="s">
        <v>26</v>
      </c>
    </row>
    <row r="8" ht="20" customHeight="1" spans="1:8">
      <c r="A8" s="70" t="s">
        <v>26</v>
      </c>
      <c r="B8" s="71" t="s">
        <v>26</v>
      </c>
      <c r="C8" s="59">
        <f t="shared" si="0"/>
        <v>0</v>
      </c>
      <c r="D8" s="59" t="s">
        <v>26</v>
      </c>
      <c r="E8" s="59">
        <f t="shared" si="1"/>
        <v>0</v>
      </c>
      <c r="F8" s="59" t="s">
        <v>26</v>
      </c>
      <c r="G8" s="59" t="s">
        <v>26</v>
      </c>
      <c r="H8" s="59" t="s">
        <v>26</v>
      </c>
    </row>
    <row r="9" ht="20" customHeight="1" spans="1:8">
      <c r="A9" s="70" t="s">
        <v>26</v>
      </c>
      <c r="B9" s="71" t="s">
        <v>26</v>
      </c>
      <c r="C9" s="59">
        <f t="shared" si="0"/>
        <v>0</v>
      </c>
      <c r="D9" s="59" t="s">
        <v>26</v>
      </c>
      <c r="E9" s="59">
        <f t="shared" si="1"/>
        <v>0</v>
      </c>
      <c r="F9" s="59" t="s">
        <v>26</v>
      </c>
      <c r="G9" s="59" t="s">
        <v>26</v>
      </c>
      <c r="H9" s="59" t="s">
        <v>26</v>
      </c>
    </row>
    <row r="10" ht="20" customHeight="1" spans="1:8">
      <c r="A10" s="70" t="s">
        <v>26</v>
      </c>
      <c r="B10" s="71" t="s">
        <v>26</v>
      </c>
      <c r="C10" s="59">
        <f t="shared" si="0"/>
        <v>0</v>
      </c>
      <c r="D10" s="59" t="s">
        <v>26</v>
      </c>
      <c r="E10" s="59">
        <f t="shared" si="1"/>
        <v>0</v>
      </c>
      <c r="F10" s="59" t="s">
        <v>26</v>
      </c>
      <c r="G10" s="59" t="s">
        <v>26</v>
      </c>
      <c r="H10" s="59" t="s">
        <v>26</v>
      </c>
    </row>
    <row r="11" ht="20" customHeight="1" spans="1:8">
      <c r="A11" s="70" t="s">
        <v>26</v>
      </c>
      <c r="B11" s="71" t="s">
        <v>26</v>
      </c>
      <c r="C11" s="59">
        <f t="shared" si="0"/>
        <v>0</v>
      </c>
      <c r="D11" s="59" t="s">
        <v>26</v>
      </c>
      <c r="E11" s="59">
        <f t="shared" si="1"/>
        <v>0</v>
      </c>
      <c r="F11" s="59" t="s">
        <v>26</v>
      </c>
      <c r="G11" s="59" t="s">
        <v>26</v>
      </c>
      <c r="H11" s="59" t="s">
        <v>26</v>
      </c>
    </row>
    <row r="12" ht="20" customHeight="1" spans="1:8">
      <c r="A12" s="70" t="s">
        <v>26</v>
      </c>
      <c r="B12" s="71" t="s">
        <v>26</v>
      </c>
      <c r="C12" s="59">
        <f t="shared" si="0"/>
        <v>0</v>
      </c>
      <c r="D12" s="59" t="s">
        <v>26</v>
      </c>
      <c r="E12" s="59">
        <f t="shared" si="1"/>
        <v>0</v>
      </c>
      <c r="F12" s="59" t="s">
        <v>26</v>
      </c>
      <c r="G12" s="59" t="s">
        <v>26</v>
      </c>
      <c r="H12" s="59" t="s">
        <v>26</v>
      </c>
    </row>
    <row r="13" ht="20" customHeight="1" spans="1:8">
      <c r="A13" s="70" t="s">
        <v>26</v>
      </c>
      <c r="B13" s="71" t="s">
        <v>26</v>
      </c>
      <c r="C13" s="59">
        <f t="shared" si="0"/>
        <v>0</v>
      </c>
      <c r="D13" s="59" t="s">
        <v>26</v>
      </c>
      <c r="E13" s="59">
        <f t="shared" si="1"/>
        <v>0</v>
      </c>
      <c r="F13" s="59" t="s">
        <v>26</v>
      </c>
      <c r="G13" s="59" t="s">
        <v>26</v>
      </c>
      <c r="H13" s="59" t="s">
        <v>26</v>
      </c>
    </row>
    <row r="14" ht="20" customHeight="1" spans="1:8">
      <c r="A14" s="70" t="s">
        <v>26</v>
      </c>
      <c r="B14" s="71" t="s">
        <v>26</v>
      </c>
      <c r="C14" s="59">
        <f t="shared" si="0"/>
        <v>0</v>
      </c>
      <c r="D14" s="59" t="s">
        <v>26</v>
      </c>
      <c r="E14" s="59">
        <f t="shared" si="1"/>
        <v>0</v>
      </c>
      <c r="F14" s="59" t="s">
        <v>26</v>
      </c>
      <c r="G14" s="59" t="s">
        <v>26</v>
      </c>
      <c r="H14" s="59" t="s">
        <v>26</v>
      </c>
    </row>
    <row r="15" ht="20" customHeight="1" spans="1:8">
      <c r="A15" s="70" t="s">
        <v>26</v>
      </c>
      <c r="B15" s="71" t="s">
        <v>26</v>
      </c>
      <c r="C15" s="59">
        <f t="shared" si="0"/>
        <v>0</v>
      </c>
      <c r="D15" s="59" t="s">
        <v>26</v>
      </c>
      <c r="E15" s="59">
        <f t="shared" si="1"/>
        <v>0</v>
      </c>
      <c r="F15" s="59" t="s">
        <v>26</v>
      </c>
      <c r="G15" s="59" t="s">
        <v>26</v>
      </c>
      <c r="H15" s="59" t="s">
        <v>26</v>
      </c>
    </row>
    <row r="16" ht="20" customHeight="1" spans="1:8">
      <c r="A16" s="70" t="s">
        <v>26</v>
      </c>
      <c r="B16" s="71" t="s">
        <v>26</v>
      </c>
      <c r="C16" s="59">
        <f t="shared" si="0"/>
        <v>0</v>
      </c>
      <c r="D16" s="59" t="s">
        <v>26</v>
      </c>
      <c r="E16" s="59">
        <f t="shared" si="1"/>
        <v>0</v>
      </c>
      <c r="F16" s="59" t="s">
        <v>26</v>
      </c>
      <c r="G16" s="59" t="s">
        <v>26</v>
      </c>
      <c r="H16" s="59" t="s">
        <v>26</v>
      </c>
    </row>
  </sheetData>
  <mergeCells count="10">
    <mergeCell ref="A1:B1"/>
    <mergeCell ref="A2:H2"/>
    <mergeCell ref="A3:B3"/>
    <mergeCell ref="C4:H4"/>
    <mergeCell ref="E5:G5"/>
    <mergeCell ref="A4:A6"/>
    <mergeCell ref="B4:B6"/>
    <mergeCell ref="C5:C6"/>
    <mergeCell ref="D5:D6"/>
    <mergeCell ref="H5:H6"/>
  </mergeCells>
  <printOptions horizontalCentered="1"/>
  <pageMargins left="0.787500023841858" right="0.787500023841858" top="0.55138885974884" bottom="0.787500023841858" header="0.590972244739532" footer="0.590972244739532"/>
  <pageSetup paperSize="9" scale="90" fitToHeight="500" orientation="landscape" errors="blank" horizontalDpi="600" vertic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H16"/>
  <sheetViews>
    <sheetView showGridLines="0" showZeros="0" workbookViewId="0">
      <selection activeCell="A1" sqref="A1:H1"/>
    </sheetView>
  </sheetViews>
  <sheetFormatPr defaultColWidth="9" defaultRowHeight="14.25" outlineLevelCol="7"/>
  <cols>
    <col min="1" max="3" width="3.5" customWidth="1"/>
    <col min="5" max="5" width="65.4" customWidth="1"/>
    <col min="6" max="8" width="22.6" customWidth="1"/>
    <col min="9" max="16384" width="8.8"/>
  </cols>
  <sheetData>
    <row r="1" ht="15.75" customHeight="1" spans="1:8">
      <c r="A1" s="47" t="s">
        <v>448</v>
      </c>
      <c r="B1" s="47"/>
      <c r="C1" s="47"/>
      <c r="D1" s="47"/>
      <c r="E1" s="47"/>
      <c r="F1" s="47"/>
      <c r="G1" s="47"/>
      <c r="H1" s="47"/>
    </row>
    <row r="2" ht="33.75" customHeight="1" spans="1:8">
      <c r="A2" s="48" t="s">
        <v>449</v>
      </c>
      <c r="B2" s="48"/>
      <c r="C2" s="48"/>
      <c r="D2" s="48"/>
      <c r="E2" s="48"/>
      <c r="F2" s="48"/>
      <c r="G2" s="48"/>
      <c r="H2" s="48"/>
    </row>
    <row r="3" ht="15.75" customHeight="1" spans="1:8">
      <c r="A3" s="49" t="s">
        <v>2</v>
      </c>
      <c r="B3" s="49"/>
      <c r="C3" s="49"/>
      <c r="D3" s="49"/>
      <c r="E3" s="49"/>
      <c r="F3" s="50"/>
      <c r="G3" s="50"/>
      <c r="H3" s="50" t="s">
        <v>427</v>
      </c>
    </row>
    <row r="4" ht="20" customHeight="1" spans="1:8">
      <c r="A4" s="51" t="s">
        <v>6</v>
      </c>
      <c r="B4" s="51"/>
      <c r="C4" s="51"/>
      <c r="D4" s="51"/>
      <c r="E4" s="51"/>
      <c r="F4" s="52" t="s">
        <v>450</v>
      </c>
      <c r="G4" s="52"/>
      <c r="H4" s="52"/>
    </row>
    <row r="5" ht="20" customHeight="1" spans="1:8">
      <c r="A5" s="51" t="s">
        <v>79</v>
      </c>
      <c r="B5" s="51"/>
      <c r="C5" s="51"/>
      <c r="D5" s="53" t="s">
        <v>80</v>
      </c>
      <c r="E5" s="53" t="s">
        <v>137</v>
      </c>
      <c r="F5" s="53" t="s">
        <v>69</v>
      </c>
      <c r="G5" s="53" t="s">
        <v>133</v>
      </c>
      <c r="H5" s="52" t="s">
        <v>134</v>
      </c>
    </row>
    <row r="6" ht="20" customHeight="1" spans="1:8">
      <c r="A6" s="54" t="s">
        <v>89</v>
      </c>
      <c r="B6" s="53" t="s">
        <v>90</v>
      </c>
      <c r="C6" s="53" t="s">
        <v>91</v>
      </c>
      <c r="D6" s="53"/>
      <c r="E6" s="53"/>
      <c r="F6" s="55"/>
      <c r="G6" s="55"/>
      <c r="H6" s="56"/>
    </row>
    <row r="7" ht="20" customHeight="1" spans="1:8">
      <c r="A7" s="57" t="s">
        <v>26</v>
      </c>
      <c r="B7" s="58" t="s">
        <v>26</v>
      </c>
      <c r="C7" s="58" t="s">
        <v>26</v>
      </c>
      <c r="D7" s="58" t="s">
        <v>26</v>
      </c>
      <c r="E7" s="58" t="s">
        <v>26</v>
      </c>
      <c r="F7" s="59">
        <f t="shared" ref="F7:F16" si="0">SUM(G7:H7)</f>
        <v>0</v>
      </c>
      <c r="G7" s="59" t="s">
        <v>26</v>
      </c>
      <c r="H7" s="59" t="s">
        <v>26</v>
      </c>
    </row>
    <row r="8" ht="20" customHeight="1" spans="1:8">
      <c r="A8" s="57" t="s">
        <v>26</v>
      </c>
      <c r="B8" s="58" t="s">
        <v>26</v>
      </c>
      <c r="C8" s="58" t="s">
        <v>26</v>
      </c>
      <c r="D8" s="58" t="s">
        <v>26</v>
      </c>
      <c r="E8" s="58" t="s">
        <v>26</v>
      </c>
      <c r="F8" s="59">
        <f t="shared" si="0"/>
        <v>0</v>
      </c>
      <c r="G8" s="59" t="s">
        <v>26</v>
      </c>
      <c r="H8" s="59" t="s">
        <v>26</v>
      </c>
    </row>
    <row r="9" ht="20" customHeight="1" spans="1:8">
      <c r="A9" s="57" t="s">
        <v>26</v>
      </c>
      <c r="B9" s="58" t="s">
        <v>26</v>
      </c>
      <c r="C9" s="58" t="s">
        <v>26</v>
      </c>
      <c r="D9" s="58" t="s">
        <v>26</v>
      </c>
      <c r="E9" s="58" t="s">
        <v>26</v>
      </c>
      <c r="F9" s="59">
        <f t="shared" si="0"/>
        <v>0</v>
      </c>
      <c r="G9" s="59" t="s">
        <v>26</v>
      </c>
      <c r="H9" s="59" t="s">
        <v>26</v>
      </c>
    </row>
    <row r="10" ht="20" customHeight="1" spans="1:8">
      <c r="A10" s="57" t="s">
        <v>26</v>
      </c>
      <c r="B10" s="58" t="s">
        <v>26</v>
      </c>
      <c r="C10" s="58" t="s">
        <v>26</v>
      </c>
      <c r="D10" s="58" t="s">
        <v>26</v>
      </c>
      <c r="E10" s="58" t="s">
        <v>26</v>
      </c>
      <c r="F10" s="59">
        <f t="shared" si="0"/>
        <v>0</v>
      </c>
      <c r="G10" s="59" t="s">
        <v>26</v>
      </c>
      <c r="H10" s="59" t="s">
        <v>26</v>
      </c>
    </row>
    <row r="11" ht="20" customHeight="1" spans="1:8">
      <c r="A11" s="57" t="s">
        <v>26</v>
      </c>
      <c r="B11" s="58" t="s">
        <v>26</v>
      </c>
      <c r="C11" s="58" t="s">
        <v>26</v>
      </c>
      <c r="D11" s="58" t="s">
        <v>26</v>
      </c>
      <c r="E11" s="58" t="s">
        <v>26</v>
      </c>
      <c r="F11" s="59">
        <f t="shared" si="0"/>
        <v>0</v>
      </c>
      <c r="G11" s="59" t="s">
        <v>26</v>
      </c>
      <c r="H11" s="59" t="s">
        <v>26</v>
      </c>
    </row>
    <row r="12" ht="20" customHeight="1" spans="1:8">
      <c r="A12" s="57" t="s">
        <v>26</v>
      </c>
      <c r="B12" s="58" t="s">
        <v>26</v>
      </c>
      <c r="C12" s="58" t="s">
        <v>26</v>
      </c>
      <c r="D12" s="58" t="s">
        <v>26</v>
      </c>
      <c r="E12" s="58" t="s">
        <v>26</v>
      </c>
      <c r="F12" s="59">
        <f t="shared" si="0"/>
        <v>0</v>
      </c>
      <c r="G12" s="59" t="s">
        <v>26</v>
      </c>
      <c r="H12" s="59" t="s">
        <v>26</v>
      </c>
    </row>
    <row r="13" ht="20" customHeight="1" spans="1:8">
      <c r="A13" s="57" t="s">
        <v>26</v>
      </c>
      <c r="B13" s="58" t="s">
        <v>26</v>
      </c>
      <c r="C13" s="58" t="s">
        <v>26</v>
      </c>
      <c r="D13" s="58" t="s">
        <v>26</v>
      </c>
      <c r="E13" s="58" t="s">
        <v>26</v>
      </c>
      <c r="F13" s="59">
        <f t="shared" si="0"/>
        <v>0</v>
      </c>
      <c r="G13" s="59" t="s">
        <v>26</v>
      </c>
      <c r="H13" s="59" t="s">
        <v>26</v>
      </c>
    </row>
    <row r="14" ht="20" customHeight="1" spans="1:8">
      <c r="A14" s="57" t="s">
        <v>26</v>
      </c>
      <c r="B14" s="58" t="s">
        <v>26</v>
      </c>
      <c r="C14" s="58" t="s">
        <v>26</v>
      </c>
      <c r="D14" s="58" t="s">
        <v>26</v>
      </c>
      <c r="E14" s="58" t="s">
        <v>26</v>
      </c>
      <c r="F14" s="59">
        <f t="shared" si="0"/>
        <v>0</v>
      </c>
      <c r="G14" s="59" t="s">
        <v>26</v>
      </c>
      <c r="H14" s="59" t="s">
        <v>26</v>
      </c>
    </row>
    <row r="15" ht="20" customHeight="1" spans="1:8">
      <c r="A15" s="57" t="s">
        <v>26</v>
      </c>
      <c r="B15" s="58" t="s">
        <v>26</v>
      </c>
      <c r="C15" s="58" t="s">
        <v>26</v>
      </c>
      <c r="D15" s="58" t="s">
        <v>26</v>
      </c>
      <c r="E15" s="58" t="s">
        <v>26</v>
      </c>
      <c r="F15" s="59">
        <f t="shared" si="0"/>
        <v>0</v>
      </c>
      <c r="G15" s="59" t="s">
        <v>26</v>
      </c>
      <c r="H15" s="59" t="s">
        <v>26</v>
      </c>
    </row>
    <row r="16" ht="20" customHeight="1" spans="1:8">
      <c r="A16" s="57" t="s">
        <v>26</v>
      </c>
      <c r="B16" s="58" t="s">
        <v>26</v>
      </c>
      <c r="C16" s="58" t="s">
        <v>26</v>
      </c>
      <c r="D16" s="58" t="s">
        <v>26</v>
      </c>
      <c r="E16" s="58" t="s">
        <v>26</v>
      </c>
      <c r="F16" s="59">
        <f t="shared" si="0"/>
        <v>0</v>
      </c>
      <c r="G16" s="59" t="s">
        <v>26</v>
      </c>
      <c r="H16" s="59" t="s">
        <v>26</v>
      </c>
    </row>
  </sheetData>
  <mergeCells count="11">
    <mergeCell ref="A1:H1"/>
    <mergeCell ref="A2:H2"/>
    <mergeCell ref="A3:E3"/>
    <mergeCell ref="A4:E4"/>
    <mergeCell ref="F4:H4"/>
    <mergeCell ref="A5:C5"/>
    <mergeCell ref="D5:D6"/>
    <mergeCell ref="E5:E6"/>
    <mergeCell ref="F5:F6"/>
    <mergeCell ref="G5:G6"/>
    <mergeCell ref="H5:H6"/>
  </mergeCells>
  <printOptions horizontalCentered="1"/>
  <pageMargins left="0.787500023841858" right="0.787500023841858" top="0.55138885974884" bottom="0.787500023841858" header="0.590972244739532" footer="0.590972244739532"/>
  <pageSetup paperSize="9" scale="90" fitToHeight="500" orientation="landscape" errors="blank" horizontalDpi="600" vertic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AC15"/>
  <sheetViews>
    <sheetView showGridLines="0" showZeros="0" workbookViewId="0">
      <selection activeCell="A3" sqref="A3:D3"/>
    </sheetView>
  </sheetViews>
  <sheetFormatPr defaultColWidth="9" defaultRowHeight="14.25"/>
  <cols>
    <col min="1" max="1" width="45.6" customWidth="1"/>
    <col min="2" max="10" width="5.2" customWidth="1"/>
    <col min="11" max="11" width="16.6" customWidth="1"/>
    <col min="12" max="19" width="8.6" customWidth="1"/>
    <col min="20" max="27" width="6" customWidth="1"/>
    <col min="28" max="29" width="4.9" customWidth="1"/>
    <col min="30" max="16384" width="8.8"/>
  </cols>
  <sheetData>
    <row r="1" spans="1:29">
      <c r="A1" s="10" t="s">
        <v>451</v>
      </c>
      <c r="B1" s="10"/>
      <c r="C1" s="10"/>
      <c r="D1" s="10"/>
      <c r="E1" s="10"/>
      <c r="F1" s="10"/>
      <c r="G1" s="10"/>
      <c r="H1" s="10"/>
      <c r="I1" s="10"/>
      <c r="J1" s="10"/>
      <c r="K1" s="10"/>
      <c r="L1" s="10"/>
      <c r="M1" s="10"/>
      <c r="N1" s="10"/>
      <c r="O1" s="10"/>
      <c r="P1" s="10"/>
      <c r="Q1" s="10"/>
      <c r="R1" s="10"/>
      <c r="S1" s="10"/>
      <c r="T1" s="10"/>
      <c r="U1" s="10"/>
      <c r="V1" s="42"/>
      <c r="W1" s="42"/>
      <c r="X1" s="42"/>
      <c r="Y1" s="42"/>
      <c r="Z1" s="42"/>
      <c r="AA1" s="42"/>
      <c r="AB1" s="42"/>
      <c r="AC1" s="42"/>
    </row>
    <row r="2" ht="27" spans="1:29">
      <c r="A2" s="11" t="s">
        <v>452</v>
      </c>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row>
    <row r="3" spans="1:29">
      <c r="A3" s="13" t="s">
        <v>2</v>
      </c>
      <c r="B3" s="14"/>
      <c r="C3" s="14"/>
      <c r="D3" s="14"/>
      <c r="E3" s="15"/>
      <c r="F3" s="15"/>
      <c r="G3" s="15"/>
      <c r="H3" s="15"/>
      <c r="I3" s="15"/>
      <c r="J3" s="15"/>
      <c r="K3" s="15"/>
      <c r="L3" s="35"/>
      <c r="M3" s="35"/>
      <c r="N3" s="35"/>
      <c r="O3" s="35"/>
      <c r="P3" s="35"/>
      <c r="Q3" s="35"/>
      <c r="R3" s="35"/>
      <c r="S3" s="35"/>
      <c r="T3" s="35"/>
      <c r="V3" s="43"/>
      <c r="W3" s="43"/>
      <c r="X3" s="43"/>
      <c r="Y3" s="43"/>
      <c r="Z3" s="43"/>
      <c r="AA3" s="43"/>
      <c r="AB3" s="43"/>
      <c r="AC3" s="46" t="s">
        <v>453</v>
      </c>
    </row>
    <row r="4" spans="1:29">
      <c r="A4" s="16" t="s">
        <v>454</v>
      </c>
      <c r="B4" s="17" t="s">
        <v>455</v>
      </c>
      <c r="C4" s="18" t="s">
        <v>133</v>
      </c>
      <c r="D4" s="19"/>
      <c r="E4" s="19"/>
      <c r="F4" s="20"/>
      <c r="G4" s="18" t="s">
        <v>134</v>
      </c>
      <c r="H4" s="19"/>
      <c r="I4" s="19"/>
      <c r="J4" s="20"/>
      <c r="K4" s="36" t="s">
        <v>456</v>
      </c>
      <c r="L4" s="37" t="s">
        <v>457</v>
      </c>
      <c r="M4" s="37"/>
      <c r="N4" s="37"/>
      <c r="O4" s="37"/>
      <c r="P4" s="37"/>
      <c r="Q4" s="37"/>
      <c r="R4" s="37"/>
      <c r="S4" s="37"/>
      <c r="T4" s="37"/>
      <c r="U4" s="37"/>
      <c r="V4" s="37"/>
      <c r="W4" s="37"/>
      <c r="X4" s="37"/>
      <c r="Y4" s="37"/>
      <c r="Z4" s="37"/>
      <c r="AA4" s="37"/>
      <c r="AB4" s="37"/>
      <c r="AC4" s="37"/>
    </row>
    <row r="5" spans="1:29">
      <c r="A5" s="16"/>
      <c r="B5" s="21"/>
      <c r="C5" s="22" t="s">
        <v>69</v>
      </c>
      <c r="D5" s="23" t="s">
        <v>458</v>
      </c>
      <c r="E5" s="16" t="s">
        <v>70</v>
      </c>
      <c r="F5" s="24" t="s">
        <v>459</v>
      </c>
      <c r="G5" s="25" t="s">
        <v>69</v>
      </c>
      <c r="H5" s="23" t="s">
        <v>458</v>
      </c>
      <c r="I5" s="16" t="s">
        <v>70</v>
      </c>
      <c r="J5" s="24" t="s">
        <v>460</v>
      </c>
      <c r="K5" s="38"/>
      <c r="L5" s="37" t="s">
        <v>461</v>
      </c>
      <c r="M5" s="37"/>
      <c r="N5" s="37"/>
      <c r="O5" s="37"/>
      <c r="P5" s="37"/>
      <c r="Q5" s="37"/>
      <c r="R5" s="37"/>
      <c r="S5" s="37"/>
      <c r="T5" s="37" t="s">
        <v>462</v>
      </c>
      <c r="U5" s="37"/>
      <c r="V5" s="37"/>
      <c r="W5" s="37"/>
      <c r="X5" s="37"/>
      <c r="Y5" s="37"/>
      <c r="Z5" s="37"/>
      <c r="AA5" s="37"/>
      <c r="AB5" s="37" t="s">
        <v>463</v>
      </c>
      <c r="AC5" s="37"/>
    </row>
    <row r="6" spans="1:29">
      <c r="A6" s="16"/>
      <c r="B6" s="21"/>
      <c r="C6" s="26"/>
      <c r="D6" s="27"/>
      <c r="E6" s="16"/>
      <c r="F6" s="24"/>
      <c r="G6" s="28"/>
      <c r="H6" s="27"/>
      <c r="I6" s="16"/>
      <c r="J6" s="24"/>
      <c r="K6" s="38"/>
      <c r="L6" s="37" t="s">
        <v>464</v>
      </c>
      <c r="M6" s="37"/>
      <c r="N6" s="37" t="s">
        <v>465</v>
      </c>
      <c r="O6" s="37"/>
      <c r="P6" s="37" t="s">
        <v>466</v>
      </c>
      <c r="Q6" s="37"/>
      <c r="R6" s="37" t="s">
        <v>467</v>
      </c>
      <c r="S6" s="37"/>
      <c r="T6" s="37" t="s">
        <v>468</v>
      </c>
      <c r="U6" s="37"/>
      <c r="V6" s="37" t="s">
        <v>469</v>
      </c>
      <c r="W6" s="37"/>
      <c r="X6" s="37" t="s">
        <v>470</v>
      </c>
      <c r="Y6" s="37"/>
      <c r="Z6" s="37" t="s">
        <v>471</v>
      </c>
      <c r="AA6" s="37"/>
      <c r="AB6" s="16" t="s">
        <v>472</v>
      </c>
      <c r="AC6" s="16" t="s">
        <v>473</v>
      </c>
    </row>
    <row r="7" spans="1:29">
      <c r="A7" s="16"/>
      <c r="B7" s="21"/>
      <c r="C7" s="29"/>
      <c r="D7" s="30"/>
      <c r="E7" s="16"/>
      <c r="F7" s="24"/>
      <c r="G7" s="31"/>
      <c r="H7" s="30"/>
      <c r="I7" s="16"/>
      <c r="J7" s="24"/>
      <c r="K7" s="38"/>
      <c r="L7" s="37" t="s">
        <v>472</v>
      </c>
      <c r="M7" s="37" t="s">
        <v>473</v>
      </c>
      <c r="N7" s="37" t="s">
        <v>472</v>
      </c>
      <c r="O7" s="37" t="s">
        <v>473</v>
      </c>
      <c r="P7" s="37" t="s">
        <v>472</v>
      </c>
      <c r="Q7" s="37" t="s">
        <v>473</v>
      </c>
      <c r="R7" s="37" t="s">
        <v>472</v>
      </c>
      <c r="S7" s="37" t="s">
        <v>473</v>
      </c>
      <c r="T7" s="37" t="s">
        <v>472</v>
      </c>
      <c r="U7" s="44" t="s">
        <v>473</v>
      </c>
      <c r="V7" s="44" t="s">
        <v>472</v>
      </c>
      <c r="W7" s="44" t="s">
        <v>473</v>
      </c>
      <c r="X7" s="44" t="s">
        <v>472</v>
      </c>
      <c r="Y7" s="44" t="s">
        <v>473</v>
      </c>
      <c r="Z7" s="44" t="s">
        <v>472</v>
      </c>
      <c r="AA7" s="44" t="s">
        <v>473</v>
      </c>
      <c r="AB7" s="16"/>
      <c r="AC7" s="16"/>
    </row>
    <row r="8" spans="1:29">
      <c r="A8" s="32" t="s">
        <v>26</v>
      </c>
      <c r="B8" s="33">
        <f t="shared" ref="B8:B15" si="0">C8+G8</f>
        <v>760.7508</v>
      </c>
      <c r="C8" s="34">
        <v>741.5998</v>
      </c>
      <c r="D8" s="34">
        <v>734.2878</v>
      </c>
      <c r="E8" s="34">
        <v>7.312</v>
      </c>
      <c r="F8" s="34">
        <f t="shared" ref="F8:F15" si="1">C8-D8-E8</f>
        <v>1.15463194561016e-14</v>
      </c>
      <c r="G8" s="34">
        <v>19.151</v>
      </c>
      <c r="H8" s="34">
        <v>0</v>
      </c>
      <c r="I8" s="39">
        <v>19.151</v>
      </c>
      <c r="J8" s="40">
        <f t="shared" ref="J8:J15" si="2">G8-H8-I8</f>
        <v>0</v>
      </c>
      <c r="K8" s="32" t="s">
        <v>26</v>
      </c>
      <c r="L8" s="41" t="s">
        <v>26</v>
      </c>
      <c r="M8" s="41" t="s">
        <v>26</v>
      </c>
      <c r="N8" s="41" t="s">
        <v>26</v>
      </c>
      <c r="O8" s="41" t="s">
        <v>26</v>
      </c>
      <c r="P8" s="41" t="s">
        <v>26</v>
      </c>
      <c r="Q8" s="41" t="s">
        <v>26</v>
      </c>
      <c r="R8" s="41" t="s">
        <v>26</v>
      </c>
      <c r="S8" s="41" t="s">
        <v>26</v>
      </c>
      <c r="T8" s="45" t="s">
        <v>26</v>
      </c>
      <c r="U8" s="8" t="s">
        <v>26</v>
      </c>
      <c r="V8" s="8" t="s">
        <v>26</v>
      </c>
      <c r="W8" s="8" t="s">
        <v>26</v>
      </c>
      <c r="X8" s="8" t="s">
        <v>26</v>
      </c>
      <c r="Y8" s="8" t="s">
        <v>26</v>
      </c>
      <c r="Z8" s="8" t="s">
        <v>26</v>
      </c>
      <c r="AA8" s="8" t="s">
        <v>26</v>
      </c>
      <c r="AB8" s="8" t="s">
        <v>26</v>
      </c>
      <c r="AC8" s="8" t="s">
        <v>26</v>
      </c>
    </row>
    <row r="9" spans="1:29">
      <c r="A9" s="32" t="s">
        <v>218</v>
      </c>
      <c r="B9" s="33">
        <f t="shared" si="0"/>
        <v>760.7508</v>
      </c>
      <c r="C9" s="34">
        <v>741.5998</v>
      </c>
      <c r="D9" s="34">
        <v>734.2878</v>
      </c>
      <c r="E9" s="34">
        <v>7.312</v>
      </c>
      <c r="F9" s="34">
        <f t="shared" si="1"/>
        <v>1.15463194561016e-14</v>
      </c>
      <c r="G9" s="34">
        <v>19.151</v>
      </c>
      <c r="H9" s="34">
        <v>0</v>
      </c>
      <c r="I9" s="39">
        <v>19.151</v>
      </c>
      <c r="J9" s="40">
        <f t="shared" si="2"/>
        <v>0</v>
      </c>
      <c r="K9" s="32" t="s">
        <v>26</v>
      </c>
      <c r="L9" s="41" t="s">
        <v>26</v>
      </c>
      <c r="M9" s="41" t="s">
        <v>26</v>
      </c>
      <c r="N9" s="41" t="s">
        <v>26</v>
      </c>
      <c r="O9" s="41" t="s">
        <v>26</v>
      </c>
      <c r="P9" s="41" t="s">
        <v>26</v>
      </c>
      <c r="Q9" s="41" t="s">
        <v>26</v>
      </c>
      <c r="R9" s="41" t="s">
        <v>26</v>
      </c>
      <c r="S9" s="41" t="s">
        <v>26</v>
      </c>
      <c r="T9" s="45" t="s">
        <v>26</v>
      </c>
      <c r="U9" s="8" t="s">
        <v>26</v>
      </c>
      <c r="V9" s="8" t="s">
        <v>26</v>
      </c>
      <c r="W9" s="8" t="s">
        <v>26</v>
      </c>
      <c r="X9" s="8" t="s">
        <v>26</v>
      </c>
      <c r="Y9" s="8" t="s">
        <v>26</v>
      </c>
      <c r="Z9" s="8" t="s">
        <v>26</v>
      </c>
      <c r="AA9" s="8" t="s">
        <v>26</v>
      </c>
      <c r="AB9" s="8" t="s">
        <v>26</v>
      </c>
      <c r="AC9" s="8" t="s">
        <v>26</v>
      </c>
    </row>
    <row r="10" ht="247.5" spans="1:29">
      <c r="A10" s="32" t="s">
        <v>474</v>
      </c>
      <c r="B10" s="33">
        <f t="shared" si="0"/>
        <v>760.7508</v>
      </c>
      <c r="C10" s="34">
        <v>741.5998</v>
      </c>
      <c r="D10" s="34">
        <v>734.2878</v>
      </c>
      <c r="E10" s="34">
        <v>7.312</v>
      </c>
      <c r="F10" s="34">
        <f t="shared" si="1"/>
        <v>1.15463194561016e-14</v>
      </c>
      <c r="G10" s="34">
        <v>19.151</v>
      </c>
      <c r="H10" s="34">
        <v>0</v>
      </c>
      <c r="I10" s="39">
        <v>19.151</v>
      </c>
      <c r="J10" s="40">
        <f t="shared" si="2"/>
        <v>0</v>
      </c>
      <c r="K10" s="32" t="s">
        <v>475</v>
      </c>
      <c r="L10" s="41" t="s">
        <v>476</v>
      </c>
      <c r="M10" s="41" t="s">
        <v>477</v>
      </c>
      <c r="N10" s="41" t="s">
        <v>478</v>
      </c>
      <c r="O10" s="41" t="s">
        <v>479</v>
      </c>
      <c r="P10" s="41" t="s">
        <v>480</v>
      </c>
      <c r="Q10" s="41" t="s">
        <v>481</v>
      </c>
      <c r="R10" s="41" t="s">
        <v>482</v>
      </c>
      <c r="S10" s="41" t="s">
        <v>483</v>
      </c>
      <c r="T10" s="45" t="s">
        <v>484</v>
      </c>
      <c r="U10" s="8" t="s">
        <v>485</v>
      </c>
      <c r="V10" s="8" t="s">
        <v>486</v>
      </c>
      <c r="W10" s="8" t="s">
        <v>487</v>
      </c>
      <c r="X10" s="8" t="s">
        <v>488</v>
      </c>
      <c r="Y10" s="8" t="s">
        <v>489</v>
      </c>
      <c r="Z10" s="8" t="s">
        <v>490</v>
      </c>
      <c r="AA10" s="8" t="s">
        <v>491</v>
      </c>
      <c r="AB10" s="8" t="s">
        <v>492</v>
      </c>
      <c r="AC10" s="8" t="s">
        <v>493</v>
      </c>
    </row>
    <row r="11" ht="56.25" spans="1:29">
      <c r="A11" s="32" t="s">
        <v>474</v>
      </c>
      <c r="B11" s="33">
        <f t="shared" si="0"/>
        <v>0</v>
      </c>
      <c r="C11" s="34">
        <v>0</v>
      </c>
      <c r="D11" s="34">
        <v>0</v>
      </c>
      <c r="E11" s="34">
        <v>0</v>
      </c>
      <c r="F11" s="34">
        <f t="shared" si="1"/>
        <v>0</v>
      </c>
      <c r="G11" s="34">
        <v>0</v>
      </c>
      <c r="H11" s="34">
        <v>0</v>
      </c>
      <c r="I11" s="39">
        <v>0</v>
      </c>
      <c r="J11" s="40">
        <f t="shared" si="2"/>
        <v>0</v>
      </c>
      <c r="K11" s="32" t="s">
        <v>26</v>
      </c>
      <c r="L11" s="41" t="s">
        <v>494</v>
      </c>
      <c r="M11" s="41" t="s">
        <v>495</v>
      </c>
      <c r="N11" s="41" t="s">
        <v>496</v>
      </c>
      <c r="O11" s="41" t="s">
        <v>497</v>
      </c>
      <c r="P11" s="41" t="s">
        <v>498</v>
      </c>
      <c r="Q11" s="41" t="s">
        <v>499</v>
      </c>
      <c r="R11" s="41" t="s">
        <v>133</v>
      </c>
      <c r="S11" s="41" t="s">
        <v>500</v>
      </c>
      <c r="T11" s="45" t="s">
        <v>26</v>
      </c>
      <c r="U11" s="8" t="s">
        <v>26</v>
      </c>
      <c r="V11" s="8" t="s">
        <v>26</v>
      </c>
      <c r="W11" s="8" t="s">
        <v>26</v>
      </c>
      <c r="X11" s="8" t="s">
        <v>26</v>
      </c>
      <c r="Y11" s="8" t="s">
        <v>26</v>
      </c>
      <c r="Z11" s="8" t="s">
        <v>26</v>
      </c>
      <c r="AA11" s="8" t="s">
        <v>26</v>
      </c>
      <c r="AB11" s="8" t="s">
        <v>26</v>
      </c>
      <c r="AC11" s="8" t="s">
        <v>26</v>
      </c>
    </row>
    <row r="12" ht="123.75" spans="1:29">
      <c r="A12" s="32" t="s">
        <v>474</v>
      </c>
      <c r="B12" s="33">
        <f t="shared" si="0"/>
        <v>0</v>
      </c>
      <c r="C12" s="34">
        <v>0</v>
      </c>
      <c r="D12" s="34">
        <v>0</v>
      </c>
      <c r="E12" s="34">
        <v>0</v>
      </c>
      <c r="F12" s="34">
        <f t="shared" si="1"/>
        <v>0</v>
      </c>
      <c r="G12" s="34">
        <v>0</v>
      </c>
      <c r="H12" s="34">
        <v>0</v>
      </c>
      <c r="I12" s="39">
        <v>0</v>
      </c>
      <c r="J12" s="40">
        <f t="shared" si="2"/>
        <v>0</v>
      </c>
      <c r="K12" s="32" t="s">
        <v>26</v>
      </c>
      <c r="L12" s="41" t="s">
        <v>501</v>
      </c>
      <c r="M12" s="41" t="s">
        <v>502</v>
      </c>
      <c r="N12" s="41" t="s">
        <v>503</v>
      </c>
      <c r="O12" s="41" t="s">
        <v>504</v>
      </c>
      <c r="P12" s="41" t="s">
        <v>505</v>
      </c>
      <c r="Q12" s="41" t="s">
        <v>506</v>
      </c>
      <c r="R12" s="41" t="s">
        <v>134</v>
      </c>
      <c r="S12" s="41" t="s">
        <v>507</v>
      </c>
      <c r="T12" s="45" t="s">
        <v>26</v>
      </c>
      <c r="U12" s="8" t="s">
        <v>26</v>
      </c>
      <c r="V12" s="8" t="s">
        <v>26</v>
      </c>
      <c r="W12" s="8" t="s">
        <v>26</v>
      </c>
      <c r="X12" s="8" t="s">
        <v>26</v>
      </c>
      <c r="Y12" s="8" t="s">
        <v>26</v>
      </c>
      <c r="Z12" s="8" t="s">
        <v>26</v>
      </c>
      <c r="AA12" s="8" t="s">
        <v>26</v>
      </c>
      <c r="AB12" s="8" t="s">
        <v>26</v>
      </c>
      <c r="AC12" s="8" t="s">
        <v>26</v>
      </c>
    </row>
    <row r="13" ht="45" spans="1:29">
      <c r="A13" s="32" t="s">
        <v>474</v>
      </c>
      <c r="B13" s="33">
        <f t="shared" si="0"/>
        <v>0</v>
      </c>
      <c r="C13" s="34">
        <v>0</v>
      </c>
      <c r="D13" s="34">
        <v>0</v>
      </c>
      <c r="E13" s="34">
        <v>0</v>
      </c>
      <c r="F13" s="34">
        <f t="shared" si="1"/>
        <v>0</v>
      </c>
      <c r="G13" s="34">
        <v>0</v>
      </c>
      <c r="H13" s="34">
        <v>0</v>
      </c>
      <c r="I13" s="39">
        <v>0</v>
      </c>
      <c r="J13" s="40">
        <f t="shared" si="2"/>
        <v>0</v>
      </c>
      <c r="K13" s="32" t="s">
        <v>26</v>
      </c>
      <c r="L13" s="41" t="s">
        <v>508</v>
      </c>
      <c r="M13" s="41" t="s">
        <v>509</v>
      </c>
      <c r="N13" s="41" t="s">
        <v>510</v>
      </c>
      <c r="O13" s="41" t="s">
        <v>511</v>
      </c>
      <c r="P13" s="41" t="s">
        <v>512</v>
      </c>
      <c r="Q13" s="41" t="s">
        <v>513</v>
      </c>
      <c r="R13" s="41" t="s">
        <v>26</v>
      </c>
      <c r="S13" s="41" t="s">
        <v>26</v>
      </c>
      <c r="T13" s="45" t="s">
        <v>26</v>
      </c>
      <c r="U13" s="8" t="s">
        <v>26</v>
      </c>
      <c r="V13" s="8" t="s">
        <v>26</v>
      </c>
      <c r="W13" s="8" t="s">
        <v>26</v>
      </c>
      <c r="X13" s="8" t="s">
        <v>26</v>
      </c>
      <c r="Y13" s="8" t="s">
        <v>26</v>
      </c>
      <c r="Z13" s="8" t="s">
        <v>26</v>
      </c>
      <c r="AA13" s="8" t="s">
        <v>26</v>
      </c>
      <c r="AB13" s="8" t="s">
        <v>26</v>
      </c>
      <c r="AC13" s="8" t="s">
        <v>26</v>
      </c>
    </row>
    <row r="14" ht="112.5" spans="1:29">
      <c r="A14" s="32" t="s">
        <v>474</v>
      </c>
      <c r="B14" s="33">
        <f t="shared" si="0"/>
        <v>0</v>
      </c>
      <c r="C14" s="34">
        <v>0</v>
      </c>
      <c r="D14" s="34">
        <v>0</v>
      </c>
      <c r="E14" s="34">
        <v>0</v>
      </c>
      <c r="F14" s="34">
        <f t="shared" si="1"/>
        <v>0</v>
      </c>
      <c r="G14" s="34">
        <v>0</v>
      </c>
      <c r="H14" s="34">
        <v>0</v>
      </c>
      <c r="I14" s="39">
        <v>0</v>
      </c>
      <c r="J14" s="40">
        <f t="shared" si="2"/>
        <v>0</v>
      </c>
      <c r="K14" s="32" t="s">
        <v>26</v>
      </c>
      <c r="L14" s="41" t="s">
        <v>514</v>
      </c>
      <c r="M14" s="41" t="s">
        <v>515</v>
      </c>
      <c r="N14" s="41" t="s">
        <v>516</v>
      </c>
      <c r="O14" s="41" t="s">
        <v>517</v>
      </c>
      <c r="P14" s="41" t="s">
        <v>26</v>
      </c>
      <c r="Q14" s="41" t="s">
        <v>26</v>
      </c>
      <c r="R14" s="41" t="s">
        <v>26</v>
      </c>
      <c r="S14" s="41" t="s">
        <v>26</v>
      </c>
      <c r="T14" s="45" t="s">
        <v>26</v>
      </c>
      <c r="U14" s="8" t="s">
        <v>26</v>
      </c>
      <c r="V14" s="8" t="s">
        <v>26</v>
      </c>
      <c r="W14" s="8" t="s">
        <v>26</v>
      </c>
      <c r="X14" s="8" t="s">
        <v>26</v>
      </c>
      <c r="Y14" s="8" t="s">
        <v>26</v>
      </c>
      <c r="Z14" s="8" t="s">
        <v>26</v>
      </c>
      <c r="AA14" s="8" t="s">
        <v>26</v>
      </c>
      <c r="AB14" s="8" t="s">
        <v>26</v>
      </c>
      <c r="AC14" s="8" t="s">
        <v>26</v>
      </c>
    </row>
    <row r="15" ht="56.25" spans="1:29">
      <c r="A15" s="32" t="s">
        <v>474</v>
      </c>
      <c r="B15" s="33">
        <f t="shared" si="0"/>
        <v>0</v>
      </c>
      <c r="C15" s="34">
        <v>0</v>
      </c>
      <c r="D15" s="34">
        <v>0</v>
      </c>
      <c r="E15" s="34">
        <v>0</v>
      </c>
      <c r="F15" s="34">
        <f t="shared" si="1"/>
        <v>0</v>
      </c>
      <c r="G15" s="34">
        <v>0</v>
      </c>
      <c r="H15" s="34">
        <v>0</v>
      </c>
      <c r="I15" s="39">
        <v>0</v>
      </c>
      <c r="J15" s="40">
        <f t="shared" si="2"/>
        <v>0</v>
      </c>
      <c r="K15" s="32" t="s">
        <v>26</v>
      </c>
      <c r="L15" s="41" t="s">
        <v>518</v>
      </c>
      <c r="M15" s="41" t="s">
        <v>495</v>
      </c>
      <c r="N15" s="41" t="s">
        <v>519</v>
      </c>
      <c r="O15" s="41" t="s">
        <v>520</v>
      </c>
      <c r="P15" s="41" t="s">
        <v>26</v>
      </c>
      <c r="Q15" s="41" t="s">
        <v>26</v>
      </c>
      <c r="R15" s="41" t="s">
        <v>26</v>
      </c>
      <c r="S15" s="41" t="s">
        <v>26</v>
      </c>
      <c r="T15" s="45" t="s">
        <v>26</v>
      </c>
      <c r="U15" s="8" t="s">
        <v>26</v>
      </c>
      <c r="V15" s="8" t="s">
        <v>26</v>
      </c>
      <c r="W15" s="8" t="s">
        <v>26</v>
      </c>
      <c r="X15" s="8" t="s">
        <v>26</v>
      </c>
      <c r="Y15" s="8" t="s">
        <v>26</v>
      </c>
      <c r="Z15" s="8" t="s">
        <v>26</v>
      </c>
      <c r="AA15" s="8" t="s">
        <v>26</v>
      </c>
      <c r="AB15" s="8" t="s">
        <v>26</v>
      </c>
      <c r="AC15" s="8" t="s">
        <v>26</v>
      </c>
    </row>
  </sheetData>
  <mergeCells count="30">
    <mergeCell ref="A1:U1"/>
    <mergeCell ref="A2:AC2"/>
    <mergeCell ref="A3:D3"/>
    <mergeCell ref="C4:F4"/>
    <mergeCell ref="G4:J4"/>
    <mergeCell ref="L4:AC4"/>
    <mergeCell ref="L5:S5"/>
    <mergeCell ref="T5:AA5"/>
    <mergeCell ref="AB5:AC5"/>
    <mergeCell ref="L6:M6"/>
    <mergeCell ref="N6:O6"/>
    <mergeCell ref="P6:Q6"/>
    <mergeCell ref="R6:S6"/>
    <mergeCell ref="T6:U6"/>
    <mergeCell ref="V6:W6"/>
    <mergeCell ref="X6:Y6"/>
    <mergeCell ref="Z6:AA6"/>
    <mergeCell ref="A4:A7"/>
    <mergeCell ref="B4:B7"/>
    <mergeCell ref="C5:C7"/>
    <mergeCell ref="D5:D7"/>
    <mergeCell ref="E5:E7"/>
    <mergeCell ref="F5:F7"/>
    <mergeCell ref="G5:G7"/>
    <mergeCell ref="H5:H7"/>
    <mergeCell ref="I5:I7"/>
    <mergeCell ref="J5:J7"/>
    <mergeCell ref="K4:K7"/>
    <mergeCell ref="AB6:AB7"/>
    <mergeCell ref="AC6:AC7"/>
  </mergeCells>
  <printOptions horizontalCentered="1"/>
  <pageMargins left="0.393750011920929" right="0.393750011920929" top="0.984722197055817" bottom="0.787500023841858" header="0.590972244739532" footer="0.590972244739532"/>
  <pageSetup paperSize="9" scale="75" fitToHeight="100" orientation="landscape" errors="blank"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K16"/>
  <sheetViews>
    <sheetView showGridLines="0" showZeros="0" workbookViewId="0">
      <selection activeCell="B20" sqref="B20"/>
    </sheetView>
  </sheetViews>
  <sheetFormatPr defaultColWidth="9" defaultRowHeight="14.25"/>
  <cols>
    <col min="1" max="1" width="29.9" customWidth="1"/>
    <col min="2" max="3" width="12.4" customWidth="1"/>
    <col min="4" max="4" width="19.75" customWidth="1"/>
    <col min="5" max="5" width="28" customWidth="1"/>
    <col min="6" max="11" width="20.5" customWidth="1"/>
    <col min="12" max="16384" width="8.8"/>
  </cols>
  <sheetData>
    <row r="1" spans="1:11">
      <c r="A1" s="2" t="s">
        <v>521</v>
      </c>
      <c r="B1" s="3"/>
      <c r="C1" s="3"/>
      <c r="D1" s="3"/>
      <c r="E1" s="3"/>
      <c r="F1" s="3"/>
      <c r="G1" s="3"/>
      <c r="H1" s="3"/>
      <c r="I1" s="3"/>
      <c r="J1" s="3"/>
      <c r="K1" s="3"/>
    </row>
    <row r="2" ht="27" spans="1:11">
      <c r="A2" s="4" t="s">
        <v>522</v>
      </c>
      <c r="B2" s="4"/>
      <c r="C2" s="4"/>
      <c r="D2" s="4"/>
      <c r="E2" s="4"/>
      <c r="F2" s="4"/>
      <c r="G2" s="4"/>
      <c r="H2" s="4"/>
      <c r="I2" s="4"/>
      <c r="J2" s="4"/>
      <c r="K2" s="4"/>
    </row>
    <row r="3" spans="1:11">
      <c r="A3" s="5"/>
      <c r="B3" s="5"/>
      <c r="C3" s="5"/>
      <c r="D3" s="5"/>
      <c r="E3" s="5"/>
      <c r="F3" s="5"/>
      <c r="G3" s="5"/>
      <c r="H3" s="5"/>
      <c r="I3" s="5"/>
      <c r="J3" s="5"/>
      <c r="K3" s="5" t="s">
        <v>523</v>
      </c>
    </row>
    <row r="4" s="1" customFormat="1" ht="18.75" customHeight="1" spans="1:11">
      <c r="A4" s="6" t="s">
        <v>524</v>
      </c>
      <c r="B4" s="6" t="s">
        <v>525</v>
      </c>
      <c r="C4" s="6"/>
      <c r="D4" s="6"/>
      <c r="E4" s="6" t="s">
        <v>526</v>
      </c>
      <c r="F4" s="6" t="s">
        <v>527</v>
      </c>
      <c r="G4" s="6" t="s">
        <v>527</v>
      </c>
      <c r="H4" s="6" t="s">
        <v>527</v>
      </c>
      <c r="I4" s="6" t="s">
        <v>527</v>
      </c>
      <c r="J4" s="6" t="s">
        <v>527</v>
      </c>
      <c r="K4" s="6" t="s">
        <v>527</v>
      </c>
    </row>
    <row r="5" s="1" customFormat="1" ht="18.75" customHeight="1" spans="1:11">
      <c r="A5" s="6"/>
      <c r="B5" s="6" t="s">
        <v>528</v>
      </c>
      <c r="C5" s="6" t="s">
        <v>529</v>
      </c>
      <c r="D5" s="6" t="s">
        <v>530</v>
      </c>
      <c r="E5" s="6"/>
      <c r="F5" s="6" t="s">
        <v>531</v>
      </c>
      <c r="G5" s="6" t="s">
        <v>531</v>
      </c>
      <c r="H5" s="6" t="s">
        <v>462</v>
      </c>
      <c r="I5" s="6" t="s">
        <v>462</v>
      </c>
      <c r="J5" s="6" t="s">
        <v>463</v>
      </c>
      <c r="K5" s="6" t="s">
        <v>463</v>
      </c>
    </row>
    <row r="6" s="1" customFormat="1" ht="18.75" customHeight="1" spans="1:11">
      <c r="A6" s="7"/>
      <c r="B6" s="7"/>
      <c r="C6" s="7"/>
      <c r="D6" s="7"/>
      <c r="E6" s="7"/>
      <c r="F6" s="7" t="s">
        <v>472</v>
      </c>
      <c r="G6" s="7" t="s">
        <v>473</v>
      </c>
      <c r="H6" s="7" t="s">
        <v>472</v>
      </c>
      <c r="I6" s="7" t="s">
        <v>473</v>
      </c>
      <c r="J6" s="7" t="s">
        <v>472</v>
      </c>
      <c r="K6" s="7" t="s">
        <v>473</v>
      </c>
    </row>
    <row r="7" spans="1:11">
      <c r="A7" s="8" t="s">
        <v>26</v>
      </c>
      <c r="B7" s="9" t="s">
        <v>26</v>
      </c>
      <c r="C7" s="9" t="s">
        <v>26</v>
      </c>
      <c r="D7" s="9"/>
      <c r="E7" s="8" t="s">
        <v>26</v>
      </c>
      <c r="F7" s="8" t="s">
        <v>26</v>
      </c>
      <c r="G7" s="8" t="s">
        <v>26</v>
      </c>
      <c r="H7" s="8" t="s">
        <v>26</v>
      </c>
      <c r="I7" s="8" t="s">
        <v>26</v>
      </c>
      <c r="J7" s="8" t="s">
        <v>26</v>
      </c>
      <c r="K7" s="8" t="s">
        <v>26</v>
      </c>
    </row>
    <row r="8" spans="1:11">
      <c r="A8" s="8" t="s">
        <v>26</v>
      </c>
      <c r="B8" s="9" t="s">
        <v>26</v>
      </c>
      <c r="C8" s="9" t="s">
        <v>26</v>
      </c>
      <c r="D8" s="9"/>
      <c r="E8" s="8" t="s">
        <v>26</v>
      </c>
      <c r="F8" s="8" t="s">
        <v>26</v>
      </c>
      <c r="G8" s="8" t="s">
        <v>26</v>
      </c>
      <c r="H8" s="8" t="s">
        <v>26</v>
      </c>
      <c r="I8" s="8" t="s">
        <v>26</v>
      </c>
      <c r="J8" s="8" t="s">
        <v>26</v>
      </c>
      <c r="K8" s="8" t="s">
        <v>26</v>
      </c>
    </row>
    <row r="9" spans="1:11">
      <c r="A9" s="8" t="s">
        <v>26</v>
      </c>
      <c r="B9" s="9" t="s">
        <v>26</v>
      </c>
      <c r="C9" s="9" t="s">
        <v>26</v>
      </c>
      <c r="D9" s="9"/>
      <c r="E9" s="8" t="s">
        <v>26</v>
      </c>
      <c r="F9" s="8" t="s">
        <v>26</v>
      </c>
      <c r="G9" s="8" t="s">
        <v>26</v>
      </c>
      <c r="H9" s="8" t="s">
        <v>26</v>
      </c>
      <c r="I9" s="8" t="s">
        <v>26</v>
      </c>
      <c r="J9" s="8" t="s">
        <v>26</v>
      </c>
      <c r="K9" s="8" t="s">
        <v>26</v>
      </c>
    </row>
    <row r="10" spans="1:11">
      <c r="A10" s="8" t="s">
        <v>26</v>
      </c>
      <c r="B10" s="9" t="s">
        <v>26</v>
      </c>
      <c r="C10" s="9" t="s">
        <v>26</v>
      </c>
      <c r="D10" s="9"/>
      <c r="E10" s="8" t="s">
        <v>26</v>
      </c>
      <c r="F10" s="8" t="s">
        <v>26</v>
      </c>
      <c r="G10" s="8" t="s">
        <v>26</v>
      </c>
      <c r="H10" s="8" t="s">
        <v>26</v>
      </c>
      <c r="I10" s="8" t="s">
        <v>26</v>
      </c>
      <c r="J10" s="8" t="s">
        <v>26</v>
      </c>
      <c r="K10" s="8" t="s">
        <v>26</v>
      </c>
    </row>
    <row r="11" spans="1:11">
      <c r="A11" s="8" t="s">
        <v>26</v>
      </c>
      <c r="B11" s="9" t="s">
        <v>26</v>
      </c>
      <c r="C11" s="9" t="s">
        <v>26</v>
      </c>
      <c r="D11" s="9"/>
      <c r="E11" s="8" t="s">
        <v>26</v>
      </c>
      <c r="F11" s="8" t="s">
        <v>26</v>
      </c>
      <c r="G11" s="8" t="s">
        <v>26</v>
      </c>
      <c r="H11" s="8" t="s">
        <v>26</v>
      </c>
      <c r="I11" s="8" t="s">
        <v>26</v>
      </c>
      <c r="J11" s="8" t="s">
        <v>26</v>
      </c>
      <c r="K11" s="8" t="s">
        <v>26</v>
      </c>
    </row>
    <row r="12" spans="1:11">
      <c r="A12" s="8" t="s">
        <v>26</v>
      </c>
      <c r="B12" s="9" t="s">
        <v>26</v>
      </c>
      <c r="C12" s="9" t="s">
        <v>26</v>
      </c>
      <c r="D12" s="9"/>
      <c r="E12" s="8" t="s">
        <v>26</v>
      </c>
      <c r="F12" s="8" t="s">
        <v>26</v>
      </c>
      <c r="G12" s="8" t="s">
        <v>26</v>
      </c>
      <c r="H12" s="8" t="s">
        <v>26</v>
      </c>
      <c r="I12" s="8" t="s">
        <v>26</v>
      </c>
      <c r="J12" s="8" t="s">
        <v>26</v>
      </c>
      <c r="K12" s="8" t="s">
        <v>26</v>
      </c>
    </row>
    <row r="13" spans="1:11">
      <c r="A13" s="8" t="s">
        <v>26</v>
      </c>
      <c r="B13" s="9" t="s">
        <v>26</v>
      </c>
      <c r="C13" s="9" t="s">
        <v>26</v>
      </c>
      <c r="D13" s="9"/>
      <c r="E13" s="8" t="s">
        <v>26</v>
      </c>
      <c r="F13" s="8" t="s">
        <v>26</v>
      </c>
      <c r="G13" s="8" t="s">
        <v>26</v>
      </c>
      <c r="H13" s="8" t="s">
        <v>26</v>
      </c>
      <c r="I13" s="8" t="s">
        <v>26</v>
      </c>
      <c r="J13" s="8" t="s">
        <v>26</v>
      </c>
      <c r="K13" s="8" t="s">
        <v>26</v>
      </c>
    </row>
    <row r="14" spans="1:11">
      <c r="A14" s="8" t="s">
        <v>26</v>
      </c>
      <c r="B14" s="9" t="s">
        <v>26</v>
      </c>
      <c r="C14" s="9" t="s">
        <v>26</v>
      </c>
      <c r="D14" s="9"/>
      <c r="E14" s="8" t="s">
        <v>26</v>
      </c>
      <c r="F14" s="8" t="s">
        <v>26</v>
      </c>
      <c r="G14" s="8" t="s">
        <v>26</v>
      </c>
      <c r="H14" s="8" t="s">
        <v>26</v>
      </c>
      <c r="I14" s="8" t="s">
        <v>26</v>
      </c>
      <c r="J14" s="8" t="s">
        <v>26</v>
      </c>
      <c r="K14" s="8" t="s">
        <v>26</v>
      </c>
    </row>
    <row r="15" spans="1:11">
      <c r="A15" s="8" t="s">
        <v>26</v>
      </c>
      <c r="B15" s="9" t="s">
        <v>26</v>
      </c>
      <c r="C15" s="9" t="s">
        <v>26</v>
      </c>
      <c r="D15" s="9"/>
      <c r="E15" s="8" t="s">
        <v>26</v>
      </c>
      <c r="F15" s="8" t="s">
        <v>26</v>
      </c>
      <c r="G15" s="8" t="s">
        <v>26</v>
      </c>
      <c r="H15" s="8" t="s">
        <v>26</v>
      </c>
      <c r="I15" s="8" t="s">
        <v>26</v>
      </c>
      <c r="J15" s="8" t="s">
        <v>26</v>
      </c>
      <c r="K15" s="8" t="s">
        <v>26</v>
      </c>
    </row>
    <row r="16" spans="1:11">
      <c r="A16" s="8" t="s">
        <v>26</v>
      </c>
      <c r="B16" s="9" t="s">
        <v>26</v>
      </c>
      <c r="C16" s="9" t="s">
        <v>26</v>
      </c>
      <c r="D16" s="9"/>
      <c r="E16" s="8" t="s">
        <v>26</v>
      </c>
      <c r="F16" s="8" t="s">
        <v>26</v>
      </c>
      <c r="G16" s="8" t="s">
        <v>26</v>
      </c>
      <c r="H16" s="8" t="s">
        <v>26</v>
      </c>
      <c r="I16" s="8" t="s">
        <v>26</v>
      </c>
      <c r="J16" s="8" t="s">
        <v>26</v>
      </c>
      <c r="K16" s="8" t="s">
        <v>26</v>
      </c>
    </row>
  </sheetData>
  <mergeCells count="11">
    <mergeCell ref="A2:K2"/>
    <mergeCell ref="B4:D4"/>
    <mergeCell ref="F4:K4"/>
    <mergeCell ref="F5:G5"/>
    <mergeCell ref="H5:I5"/>
    <mergeCell ref="J5:K5"/>
    <mergeCell ref="A4:A6"/>
    <mergeCell ref="B5:B6"/>
    <mergeCell ref="C5:C6"/>
    <mergeCell ref="D5:D6"/>
    <mergeCell ref="E4:E6"/>
  </mergeCells>
  <pageMargins left="0.699999988079071" right="0.699999988079071" top="0.75" bottom="0.75" header="0.300000011920929" footer="0.300000011920929"/>
  <pageSetup paperSize="1" orientation="landscape" errors="blank" horizontalDpi="600" vertic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1部门收支总表</vt:lpstr>
      <vt:lpstr>1-1部门收入总表</vt:lpstr>
      <vt:lpstr>1-2部门支出总表</vt:lpstr>
      <vt:lpstr>2财政拨款收支预算总表</vt:lpstr>
      <vt:lpstr>2-1财政拨款支出预算表</vt:lpstr>
      <vt:lpstr>3一般公共预算支出预算表</vt:lpstr>
      <vt:lpstr>3-1一般公共预算基本支出预算表</vt:lpstr>
      <vt:lpstr>3-2一般公共预算项目支出预算表</vt:lpstr>
      <vt:lpstr>3-3一般公共预算“三公”经费支出预算表</vt:lpstr>
      <vt:lpstr>4政府性基金支出预算表</vt:lpstr>
      <vt:lpstr>4-1政府性基金预算“三公”经费支出预算表</vt:lpstr>
      <vt:lpstr>5国有资本经营预算支出预算表</vt:lpstr>
      <vt:lpstr>6部门整体支出绩效目标</vt:lpstr>
      <vt:lpstr>6-1部门预算项目绩效目标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1996-12-17T01:32:42Z</dcterms:created>
  <cp:lastPrinted>2019-09-23T06:12:44Z</cp:lastPrinted>
  <dcterms:modified xsi:type="dcterms:W3CDTF">2020-09-09T06:53:52Z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2052-11.1.0.9912</vt:lpwstr>
  </property>
</Properties>
</file>